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m_boxem_uu_nl/Documents/Manuscripts/PAR-6 paper/Data by Figure/Fig 3/C/"/>
    </mc:Choice>
  </mc:AlternateContent>
  <xr:revisionPtr revIDLastSave="8" documentId="13_ncr:1_{5C110055-119A-4A75-8D4B-C037B78C96A3}" xr6:coauthVersionLast="45" xr6:coauthVersionMax="45" xr10:uidLastSave="{C97FD567-96B7-4AF9-AD08-9CCCA8737E0F}"/>
  <bookViews>
    <workbookView xWindow="5980" yWindow="1750" windowWidth="30460" windowHeight="18150" xr2:uid="{5A031927-4287-4652-BF20-B752AEAB5C11}"/>
  </bookViews>
  <sheets>
    <sheet name="Control 9" sheetId="1" r:id="rId1"/>
    <sheet name="Auxin 9" sheetId="2" r:id="rId2"/>
    <sheet name="Control 13" sheetId="6" r:id="rId3"/>
    <sheet name="Auxin 13" sheetId="7" r:id="rId4"/>
    <sheet name="Control 20" sheetId="8" r:id="rId5"/>
    <sheet name="Auxin 20" sheetId="9" r:id="rId6"/>
    <sheet name="Control 22" sheetId="4" r:id="rId7"/>
    <sheet name="Auxin 22" sheetId="5" r:id="rId8"/>
    <sheet name="All data" sheetId="3" r:id="rId9"/>
    <sheet name="Grouped data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4" i="7" l="1"/>
  <c r="S3" i="7"/>
  <c r="T4" i="7"/>
  <c r="T3" i="7"/>
  <c r="T2" i="7"/>
  <c r="S2" i="7"/>
  <c r="I67" i="7"/>
  <c r="I12" i="6" l="1"/>
  <c r="J12" i="6" s="1"/>
  <c r="I187" i="7"/>
  <c r="J187" i="7" s="1"/>
  <c r="I182" i="7"/>
  <c r="J182" i="7" s="1"/>
  <c r="I177" i="7"/>
  <c r="J177" i="7" s="1"/>
  <c r="I172" i="7"/>
  <c r="J172" i="7" s="1"/>
  <c r="I167" i="7"/>
  <c r="J167" i="7" s="1"/>
  <c r="I162" i="7"/>
  <c r="J162" i="7" s="1"/>
  <c r="I157" i="7"/>
  <c r="J157" i="7" s="1"/>
  <c r="I152" i="7"/>
  <c r="J152" i="7" s="1"/>
  <c r="I147" i="7"/>
  <c r="J147" i="7" s="1"/>
  <c r="I142" i="7"/>
  <c r="J142" i="7" s="1"/>
  <c r="I137" i="7"/>
  <c r="J137" i="7" s="1"/>
  <c r="I132" i="7"/>
  <c r="J132" i="7" s="1"/>
  <c r="I127" i="7"/>
  <c r="J127" i="7" s="1"/>
  <c r="I122" i="7"/>
  <c r="J122" i="7" s="1"/>
  <c r="I117" i="7"/>
  <c r="J117" i="7" s="1"/>
  <c r="I112" i="7"/>
  <c r="J112" i="7" s="1"/>
  <c r="I107" i="7"/>
  <c r="J107" i="7" s="1"/>
  <c r="I102" i="7"/>
  <c r="J102" i="7" s="1"/>
  <c r="I97" i="7"/>
  <c r="J97" i="7" s="1"/>
  <c r="I92" i="7"/>
  <c r="J92" i="7" s="1"/>
  <c r="I87" i="7"/>
  <c r="J87" i="7" s="1"/>
  <c r="I82" i="7"/>
  <c r="J82" i="7" s="1"/>
  <c r="I77" i="7"/>
  <c r="J77" i="7" s="1"/>
  <c r="I72" i="7"/>
  <c r="J72" i="7" s="1"/>
  <c r="J67" i="7"/>
  <c r="I62" i="7"/>
  <c r="J62" i="7" s="1"/>
  <c r="I57" i="7"/>
  <c r="J57" i="7" s="1"/>
  <c r="I52" i="7"/>
  <c r="J52" i="7" s="1"/>
  <c r="I47" i="7"/>
  <c r="J47" i="7" s="1"/>
  <c r="I42" i="7"/>
  <c r="J42" i="7" s="1"/>
  <c r="I37" i="7"/>
  <c r="J37" i="7" s="1"/>
  <c r="I32" i="7"/>
  <c r="J32" i="7" s="1"/>
  <c r="I27" i="7"/>
  <c r="J27" i="7" s="1"/>
  <c r="I22" i="7"/>
  <c r="J22" i="7" s="1"/>
  <c r="I17" i="7"/>
  <c r="J17" i="7" s="1"/>
  <c r="I12" i="7"/>
  <c r="J12" i="7" s="1"/>
  <c r="I7" i="7"/>
  <c r="J7" i="7" s="1"/>
  <c r="I2" i="7"/>
  <c r="J2" i="7" s="1"/>
  <c r="C122" i="7"/>
  <c r="C2" i="7"/>
  <c r="C7" i="7"/>
  <c r="C12" i="7"/>
  <c r="C17" i="7"/>
  <c r="C22" i="7"/>
  <c r="C27" i="7"/>
  <c r="C32" i="7"/>
  <c r="C37" i="7"/>
  <c r="C42" i="7"/>
  <c r="C47" i="7"/>
  <c r="C52" i="7"/>
  <c r="C57" i="7"/>
  <c r="C62" i="7"/>
  <c r="C67" i="7"/>
  <c r="C72" i="7"/>
  <c r="C77" i="7"/>
  <c r="C82" i="7"/>
  <c r="C87" i="7"/>
  <c r="C92" i="7"/>
  <c r="C97" i="7"/>
  <c r="C102" i="7"/>
  <c r="C107" i="7"/>
  <c r="C112" i="7"/>
  <c r="C117" i="7"/>
  <c r="C127" i="7"/>
  <c r="C132" i="7"/>
  <c r="C137" i="7"/>
  <c r="C142" i="7"/>
  <c r="C147" i="7"/>
  <c r="C152" i="7"/>
  <c r="C157" i="7"/>
  <c r="C162" i="7"/>
  <c r="C167" i="7"/>
  <c r="C172" i="7"/>
  <c r="C177" i="7"/>
  <c r="C182" i="7"/>
  <c r="C187" i="7"/>
  <c r="I152" i="6"/>
  <c r="J152" i="6" s="1"/>
  <c r="I147" i="6"/>
  <c r="J147" i="6" s="1"/>
  <c r="I142" i="6"/>
  <c r="J142" i="6" s="1"/>
  <c r="I137" i="6"/>
  <c r="J137" i="6" s="1"/>
  <c r="I132" i="6"/>
  <c r="J132" i="6" s="1"/>
  <c r="I127" i="6"/>
  <c r="J127" i="6" s="1"/>
  <c r="I122" i="6"/>
  <c r="J122" i="6" s="1"/>
  <c r="I117" i="6"/>
  <c r="J117" i="6" s="1"/>
  <c r="I112" i="6"/>
  <c r="J112" i="6" s="1"/>
  <c r="I107" i="6"/>
  <c r="J107" i="6" s="1"/>
  <c r="I102" i="6"/>
  <c r="J102" i="6" s="1"/>
  <c r="I97" i="6"/>
  <c r="J97" i="6" s="1"/>
  <c r="I92" i="6"/>
  <c r="J92" i="6" s="1"/>
  <c r="I87" i="6"/>
  <c r="J87" i="6" s="1"/>
  <c r="I82" i="6"/>
  <c r="J82" i="6" s="1"/>
  <c r="I77" i="6"/>
  <c r="J77" i="6" s="1"/>
  <c r="I72" i="6"/>
  <c r="J72" i="6" s="1"/>
  <c r="I67" i="6"/>
  <c r="J67" i="6" s="1"/>
  <c r="I62" i="6"/>
  <c r="J62" i="6" s="1"/>
  <c r="I57" i="6"/>
  <c r="J57" i="6" s="1"/>
  <c r="I52" i="6"/>
  <c r="J52" i="6" s="1"/>
  <c r="I47" i="6"/>
  <c r="J47" i="6" s="1"/>
  <c r="I42" i="6"/>
  <c r="J42" i="6" s="1"/>
  <c r="I37" i="6"/>
  <c r="J37" i="6" s="1"/>
  <c r="I32" i="6"/>
  <c r="J32" i="6" s="1"/>
  <c r="I27" i="6"/>
  <c r="J27" i="6" s="1"/>
  <c r="I22" i="6"/>
  <c r="J22" i="6" s="1"/>
  <c r="I17" i="6"/>
  <c r="J17" i="6" s="1"/>
  <c r="I7" i="6"/>
  <c r="J7" i="6" s="1"/>
  <c r="I2" i="6"/>
  <c r="J2" i="6" s="1"/>
  <c r="C2" i="6"/>
  <c r="C7" i="6"/>
  <c r="C12" i="6"/>
  <c r="C17" i="6"/>
  <c r="C22" i="6"/>
  <c r="C27" i="6"/>
  <c r="C32" i="6"/>
  <c r="C37" i="6"/>
  <c r="C42" i="6"/>
  <c r="C47" i="6"/>
  <c r="C52" i="6"/>
  <c r="C57" i="6"/>
  <c r="C62" i="6"/>
  <c r="C67" i="6"/>
  <c r="C72" i="6"/>
  <c r="C77" i="6"/>
  <c r="C82" i="6"/>
  <c r="C87" i="6"/>
  <c r="C92" i="6"/>
  <c r="C97" i="6"/>
  <c r="C102" i="6"/>
  <c r="C107" i="6"/>
  <c r="C112" i="6"/>
  <c r="C117" i="6"/>
  <c r="C122" i="6"/>
  <c r="C127" i="6"/>
  <c r="C132" i="6"/>
  <c r="C137" i="6"/>
  <c r="C142" i="6"/>
  <c r="C147" i="6"/>
  <c r="C152" i="6"/>
  <c r="I92" i="8"/>
  <c r="J92" i="8" s="1"/>
  <c r="I162" i="9"/>
  <c r="J162" i="9" s="1"/>
  <c r="I157" i="9"/>
  <c r="J157" i="9" s="1"/>
  <c r="I152" i="9"/>
  <c r="J152" i="9" s="1"/>
  <c r="I147" i="9"/>
  <c r="J147" i="9" s="1"/>
  <c r="I142" i="9"/>
  <c r="J142" i="9" s="1"/>
  <c r="I137" i="9"/>
  <c r="J137" i="9" s="1"/>
  <c r="I132" i="9"/>
  <c r="J132" i="9" s="1"/>
  <c r="I127" i="9"/>
  <c r="J127" i="9" s="1"/>
  <c r="I122" i="9"/>
  <c r="J122" i="9" s="1"/>
  <c r="I117" i="9"/>
  <c r="J117" i="9" s="1"/>
  <c r="I112" i="9"/>
  <c r="J112" i="9" s="1"/>
  <c r="I107" i="9"/>
  <c r="J107" i="9" s="1"/>
  <c r="I102" i="9"/>
  <c r="J102" i="9" s="1"/>
  <c r="I97" i="9"/>
  <c r="J97" i="9" s="1"/>
  <c r="I92" i="9"/>
  <c r="J92" i="9" s="1"/>
  <c r="I87" i="9"/>
  <c r="J87" i="9" s="1"/>
  <c r="I82" i="9"/>
  <c r="J82" i="9" s="1"/>
  <c r="I77" i="9"/>
  <c r="J77" i="9" s="1"/>
  <c r="I72" i="9"/>
  <c r="J72" i="9" s="1"/>
  <c r="I67" i="9"/>
  <c r="J67" i="9" s="1"/>
  <c r="I62" i="9"/>
  <c r="J62" i="9" s="1"/>
  <c r="I57" i="9"/>
  <c r="J57" i="9" s="1"/>
  <c r="I52" i="9"/>
  <c r="J52" i="9" s="1"/>
  <c r="I47" i="9"/>
  <c r="J47" i="9" s="1"/>
  <c r="I42" i="9"/>
  <c r="J42" i="9" s="1"/>
  <c r="I37" i="9"/>
  <c r="J37" i="9" s="1"/>
  <c r="I32" i="9"/>
  <c r="J32" i="9" s="1"/>
  <c r="I27" i="9"/>
  <c r="J27" i="9" s="1"/>
  <c r="I22" i="9"/>
  <c r="J22" i="9" s="1"/>
  <c r="I17" i="9"/>
  <c r="J17" i="9" s="1"/>
  <c r="I12" i="9"/>
  <c r="J12" i="9" s="1"/>
  <c r="I7" i="9"/>
  <c r="J7" i="9" s="1"/>
  <c r="I2" i="9"/>
  <c r="J2" i="9" s="1"/>
  <c r="C162" i="9"/>
  <c r="C157" i="9"/>
  <c r="C152" i="9"/>
  <c r="C147" i="9"/>
  <c r="C142" i="9"/>
  <c r="C137" i="9"/>
  <c r="C132" i="9"/>
  <c r="C127" i="9"/>
  <c r="C122" i="9"/>
  <c r="C117" i="9"/>
  <c r="C112" i="9"/>
  <c r="C107" i="9"/>
  <c r="C102" i="9"/>
  <c r="C97" i="9"/>
  <c r="C92" i="9"/>
  <c r="C87" i="9"/>
  <c r="C82" i="9"/>
  <c r="C77" i="9"/>
  <c r="C72" i="9"/>
  <c r="C67" i="9"/>
  <c r="C62" i="9"/>
  <c r="C57" i="9"/>
  <c r="C52" i="9"/>
  <c r="C47" i="9"/>
  <c r="C42" i="9"/>
  <c r="C37" i="9"/>
  <c r="C32" i="9"/>
  <c r="C27" i="9"/>
  <c r="C22" i="9"/>
  <c r="C17" i="9"/>
  <c r="C12" i="9"/>
  <c r="C7" i="9"/>
  <c r="C2" i="9"/>
  <c r="I157" i="8"/>
  <c r="J157" i="8" s="1"/>
  <c r="I152" i="8"/>
  <c r="J152" i="8" s="1"/>
  <c r="I147" i="8"/>
  <c r="J147" i="8" s="1"/>
  <c r="I142" i="8"/>
  <c r="J142" i="8" s="1"/>
  <c r="I137" i="8"/>
  <c r="J137" i="8" s="1"/>
  <c r="I132" i="8"/>
  <c r="J132" i="8" s="1"/>
  <c r="I127" i="8"/>
  <c r="J127" i="8" s="1"/>
  <c r="I122" i="8"/>
  <c r="J122" i="8" s="1"/>
  <c r="I117" i="8"/>
  <c r="J117" i="8" s="1"/>
  <c r="I112" i="8"/>
  <c r="J112" i="8" s="1"/>
  <c r="I107" i="8"/>
  <c r="J107" i="8" s="1"/>
  <c r="I102" i="8"/>
  <c r="J102" i="8" s="1"/>
  <c r="I97" i="8"/>
  <c r="J97" i="8" s="1"/>
  <c r="I87" i="8"/>
  <c r="J87" i="8" s="1"/>
  <c r="I82" i="8"/>
  <c r="J82" i="8" s="1"/>
  <c r="I77" i="8"/>
  <c r="J77" i="8" s="1"/>
  <c r="I72" i="8"/>
  <c r="J72" i="8" s="1"/>
  <c r="I67" i="8"/>
  <c r="J67" i="8" s="1"/>
  <c r="I62" i="8"/>
  <c r="J62" i="8" s="1"/>
  <c r="I57" i="8"/>
  <c r="J57" i="8" s="1"/>
  <c r="I52" i="8"/>
  <c r="J52" i="8" s="1"/>
  <c r="I47" i="8"/>
  <c r="J47" i="8" s="1"/>
  <c r="I42" i="8"/>
  <c r="J42" i="8" s="1"/>
  <c r="I37" i="8"/>
  <c r="J37" i="8" s="1"/>
  <c r="I32" i="8"/>
  <c r="J32" i="8" s="1"/>
  <c r="I27" i="8"/>
  <c r="J27" i="8" s="1"/>
  <c r="I22" i="8"/>
  <c r="J22" i="8" s="1"/>
  <c r="I17" i="8"/>
  <c r="J17" i="8" s="1"/>
  <c r="I12" i="8"/>
  <c r="J12" i="8" s="1"/>
  <c r="I7" i="8"/>
  <c r="J7" i="8" s="1"/>
  <c r="I2" i="8"/>
  <c r="J2" i="8" s="1"/>
  <c r="C2" i="8"/>
  <c r="C7" i="8"/>
  <c r="C12" i="8"/>
  <c r="C17" i="8"/>
  <c r="C22" i="8"/>
  <c r="C27" i="8"/>
  <c r="C32" i="8"/>
  <c r="C37" i="8"/>
  <c r="C42" i="8"/>
  <c r="C47" i="8"/>
  <c r="C52" i="8"/>
  <c r="C57" i="8"/>
  <c r="C62" i="8"/>
  <c r="C67" i="8"/>
  <c r="C72" i="8"/>
  <c r="C77" i="8"/>
  <c r="C82" i="8"/>
  <c r="C87" i="8"/>
  <c r="C92" i="8"/>
  <c r="C97" i="8"/>
  <c r="C102" i="8"/>
  <c r="C107" i="8"/>
  <c r="C112" i="8"/>
  <c r="C117" i="8"/>
  <c r="C122" i="8"/>
  <c r="C127" i="8"/>
  <c r="C132" i="8"/>
  <c r="C137" i="8"/>
  <c r="C142" i="8"/>
  <c r="C147" i="8"/>
  <c r="C152" i="8"/>
  <c r="C157" i="8"/>
  <c r="N4" i="6" l="1"/>
  <c r="M3" i="8"/>
  <c r="N3" i="6"/>
  <c r="N2" i="6"/>
  <c r="M2" i="6"/>
  <c r="N5" i="6"/>
  <c r="N9" i="6"/>
  <c r="M9" i="6"/>
  <c r="M6" i="6"/>
  <c r="M5" i="8"/>
  <c r="M4" i="6"/>
  <c r="M3" i="6"/>
  <c r="M5" i="6"/>
  <c r="N6" i="6"/>
  <c r="N2" i="9"/>
  <c r="O4" i="9"/>
  <c r="O5" i="9"/>
  <c r="O2" i="9"/>
  <c r="O3" i="9"/>
  <c r="N4" i="9"/>
  <c r="N3" i="9"/>
  <c r="N5" i="9"/>
  <c r="M2" i="8"/>
  <c r="N5" i="8"/>
  <c r="N3" i="8"/>
  <c r="N4" i="8"/>
  <c r="N2" i="8"/>
  <c r="N6" i="8"/>
  <c r="M4" i="8"/>
  <c r="M6" i="8"/>
  <c r="I302" i="5" l="1"/>
  <c r="J302" i="5" s="1"/>
  <c r="I297" i="5"/>
  <c r="J297" i="5" s="1"/>
  <c r="I292" i="5"/>
  <c r="J292" i="5" s="1"/>
  <c r="I287" i="5"/>
  <c r="J287" i="5" s="1"/>
  <c r="I282" i="5"/>
  <c r="J282" i="5" s="1"/>
  <c r="I277" i="5"/>
  <c r="J277" i="5" s="1"/>
  <c r="I272" i="5"/>
  <c r="J272" i="5" s="1"/>
  <c r="I267" i="5"/>
  <c r="J267" i="5" s="1"/>
  <c r="I262" i="5"/>
  <c r="J262" i="5" s="1"/>
  <c r="I257" i="5"/>
  <c r="J257" i="5" s="1"/>
  <c r="I252" i="5"/>
  <c r="J252" i="5" s="1"/>
  <c r="I247" i="5"/>
  <c r="J247" i="5" s="1"/>
  <c r="I242" i="5"/>
  <c r="J242" i="5" s="1"/>
  <c r="I2" i="5"/>
  <c r="J2" i="5" s="1"/>
  <c r="I237" i="5"/>
  <c r="J237" i="5" s="1"/>
  <c r="I232" i="5"/>
  <c r="J232" i="5" s="1"/>
  <c r="I227" i="5"/>
  <c r="J227" i="5" s="1"/>
  <c r="I222" i="5"/>
  <c r="J222" i="5" s="1"/>
  <c r="I217" i="5"/>
  <c r="J217" i="5" s="1"/>
  <c r="I212" i="5"/>
  <c r="J212" i="5" s="1"/>
  <c r="I207" i="5"/>
  <c r="J207" i="5" s="1"/>
  <c r="I202" i="5"/>
  <c r="J202" i="5" s="1"/>
  <c r="I197" i="5"/>
  <c r="J197" i="5" s="1"/>
  <c r="I192" i="5"/>
  <c r="J192" i="5" s="1"/>
  <c r="I187" i="5"/>
  <c r="J187" i="5" s="1"/>
  <c r="I182" i="5"/>
  <c r="J182" i="5" s="1"/>
  <c r="I177" i="5"/>
  <c r="J177" i="5" s="1"/>
  <c r="I172" i="5"/>
  <c r="J172" i="5" s="1"/>
  <c r="I167" i="5"/>
  <c r="J167" i="5" s="1"/>
  <c r="I162" i="5"/>
  <c r="J162" i="5" s="1"/>
  <c r="I157" i="5"/>
  <c r="J157" i="5" s="1"/>
  <c r="I152" i="5"/>
  <c r="J152" i="5" s="1"/>
  <c r="I147" i="5"/>
  <c r="J147" i="5" s="1"/>
  <c r="I142" i="5"/>
  <c r="J142" i="5" s="1"/>
  <c r="I137" i="5"/>
  <c r="J137" i="5" s="1"/>
  <c r="I132" i="5"/>
  <c r="J132" i="5" s="1"/>
  <c r="I127" i="5"/>
  <c r="J127" i="5" s="1"/>
  <c r="I122" i="5"/>
  <c r="J122" i="5" s="1"/>
  <c r="I117" i="5"/>
  <c r="J117" i="5" s="1"/>
  <c r="I112" i="5"/>
  <c r="J112" i="5" s="1"/>
  <c r="I107" i="5"/>
  <c r="J107" i="5" s="1"/>
  <c r="I102" i="5"/>
  <c r="J102" i="5" s="1"/>
  <c r="I97" i="5"/>
  <c r="J97" i="5" s="1"/>
  <c r="I92" i="5"/>
  <c r="J92" i="5" s="1"/>
  <c r="I87" i="5"/>
  <c r="J87" i="5" s="1"/>
  <c r="I82" i="5"/>
  <c r="J82" i="5" s="1"/>
  <c r="I77" i="5"/>
  <c r="J77" i="5" s="1"/>
  <c r="I72" i="5"/>
  <c r="J72" i="5" s="1"/>
  <c r="I67" i="5"/>
  <c r="J67" i="5" s="1"/>
  <c r="I62" i="5"/>
  <c r="J62" i="5" s="1"/>
  <c r="I57" i="5"/>
  <c r="J57" i="5" s="1"/>
  <c r="I52" i="5"/>
  <c r="J52" i="5" s="1"/>
  <c r="I47" i="5"/>
  <c r="J47" i="5" s="1"/>
  <c r="I42" i="5"/>
  <c r="J42" i="5" s="1"/>
  <c r="I37" i="5"/>
  <c r="J37" i="5" s="1"/>
  <c r="I32" i="5"/>
  <c r="J32" i="5" s="1"/>
  <c r="I27" i="5"/>
  <c r="J27" i="5" s="1"/>
  <c r="I22" i="5"/>
  <c r="J22" i="5" s="1"/>
  <c r="I17" i="5"/>
  <c r="J17" i="5" s="1"/>
  <c r="I12" i="5"/>
  <c r="J12" i="5" s="1"/>
  <c r="I7" i="5"/>
  <c r="J7" i="5" s="1"/>
  <c r="C7" i="5"/>
  <c r="C12" i="5"/>
  <c r="C17" i="5"/>
  <c r="C22" i="5"/>
  <c r="C27" i="5"/>
  <c r="C32" i="5"/>
  <c r="C37" i="5"/>
  <c r="C42" i="5"/>
  <c r="C47" i="5"/>
  <c r="C52" i="5"/>
  <c r="C57" i="5"/>
  <c r="C62" i="5"/>
  <c r="C67" i="5"/>
  <c r="C72" i="5"/>
  <c r="C77" i="5"/>
  <c r="C82" i="5"/>
  <c r="C87" i="5"/>
  <c r="C92" i="5"/>
  <c r="C97" i="5"/>
  <c r="C102" i="5"/>
  <c r="C107" i="5"/>
  <c r="C112" i="5"/>
  <c r="C117" i="5"/>
  <c r="C122" i="5"/>
  <c r="C127" i="5"/>
  <c r="C132" i="5"/>
  <c r="C137" i="5"/>
  <c r="C142" i="5"/>
  <c r="C147" i="5"/>
  <c r="C152" i="5"/>
  <c r="C157" i="5"/>
  <c r="C162" i="5"/>
  <c r="C167" i="5"/>
  <c r="C172" i="5"/>
  <c r="C177" i="5"/>
  <c r="C182" i="5"/>
  <c r="C187" i="5"/>
  <c r="C192" i="5"/>
  <c r="C197" i="5"/>
  <c r="C202" i="5"/>
  <c r="C207" i="5"/>
  <c r="C212" i="5"/>
  <c r="C217" i="5"/>
  <c r="C222" i="5"/>
  <c r="C227" i="5"/>
  <c r="C232" i="5"/>
  <c r="C237" i="5"/>
  <c r="C242" i="5"/>
  <c r="C247" i="5"/>
  <c r="C252" i="5"/>
  <c r="C257" i="5"/>
  <c r="C262" i="5"/>
  <c r="C267" i="5"/>
  <c r="C272" i="5"/>
  <c r="C277" i="5"/>
  <c r="C282" i="5"/>
  <c r="C287" i="5"/>
  <c r="C292" i="5"/>
  <c r="C297" i="5"/>
  <c r="C302" i="5"/>
  <c r="C2" i="5"/>
  <c r="C392" i="4"/>
  <c r="I392" i="4"/>
  <c r="J392" i="4" s="1"/>
  <c r="I352" i="4"/>
  <c r="J352" i="4" s="1"/>
  <c r="I217" i="4"/>
  <c r="J217" i="4" s="1"/>
  <c r="I207" i="4"/>
  <c r="J207" i="4" s="1"/>
  <c r="I52" i="4"/>
  <c r="J52" i="4" s="1"/>
  <c r="C52" i="4"/>
  <c r="I372" i="4"/>
  <c r="J372" i="4" s="1"/>
  <c r="I367" i="4"/>
  <c r="J367" i="4" s="1"/>
  <c r="I362" i="4"/>
  <c r="J362" i="4" s="1"/>
  <c r="I387" i="4"/>
  <c r="J387" i="4" s="1"/>
  <c r="I382" i="4"/>
  <c r="J382" i="4" s="1"/>
  <c r="I377" i="4"/>
  <c r="J377" i="4" s="1"/>
  <c r="I357" i="4"/>
  <c r="J357" i="4" s="1"/>
  <c r="I347" i="4"/>
  <c r="J347" i="4" s="1"/>
  <c r="I342" i="4"/>
  <c r="J342" i="4" s="1"/>
  <c r="I337" i="4"/>
  <c r="J337" i="4" s="1"/>
  <c r="I332" i="4"/>
  <c r="J332" i="4" s="1"/>
  <c r="I327" i="4"/>
  <c r="J327" i="4" s="1"/>
  <c r="I322" i="4"/>
  <c r="J322" i="4" s="1"/>
  <c r="I317" i="4"/>
  <c r="J317" i="4" s="1"/>
  <c r="I312" i="4"/>
  <c r="J312" i="4" s="1"/>
  <c r="I307" i="4"/>
  <c r="J307" i="4" s="1"/>
  <c r="I302" i="4"/>
  <c r="J302" i="4" s="1"/>
  <c r="I297" i="4"/>
  <c r="J297" i="4" s="1"/>
  <c r="I292" i="4"/>
  <c r="J292" i="4" s="1"/>
  <c r="I287" i="4"/>
  <c r="J287" i="4" s="1"/>
  <c r="I282" i="4"/>
  <c r="J282" i="4" s="1"/>
  <c r="I277" i="4"/>
  <c r="J277" i="4" s="1"/>
  <c r="I272" i="4"/>
  <c r="J272" i="4" s="1"/>
  <c r="I267" i="4"/>
  <c r="J267" i="4" s="1"/>
  <c r="I262" i="4"/>
  <c r="J262" i="4" s="1"/>
  <c r="I257" i="4"/>
  <c r="J257" i="4" s="1"/>
  <c r="I252" i="4"/>
  <c r="J252" i="4" s="1"/>
  <c r="I247" i="4"/>
  <c r="J247" i="4" s="1"/>
  <c r="I242" i="4"/>
  <c r="J242" i="4" s="1"/>
  <c r="I237" i="4"/>
  <c r="J237" i="4" s="1"/>
  <c r="I232" i="4"/>
  <c r="J232" i="4" s="1"/>
  <c r="I227" i="4"/>
  <c r="J227" i="4" s="1"/>
  <c r="I222" i="4"/>
  <c r="J222" i="4" s="1"/>
  <c r="M6" i="4" s="1"/>
  <c r="I212" i="4"/>
  <c r="J212" i="4" s="1"/>
  <c r="I202" i="4"/>
  <c r="J202" i="4" s="1"/>
  <c r="I197" i="4"/>
  <c r="J197" i="4" s="1"/>
  <c r="I192" i="4"/>
  <c r="J192" i="4" s="1"/>
  <c r="I187" i="4"/>
  <c r="J187" i="4" s="1"/>
  <c r="I182" i="4"/>
  <c r="J182" i="4" s="1"/>
  <c r="I177" i="4"/>
  <c r="J177" i="4" s="1"/>
  <c r="I172" i="4"/>
  <c r="J172" i="4" s="1"/>
  <c r="I167" i="4"/>
  <c r="J167" i="4" s="1"/>
  <c r="I162" i="4"/>
  <c r="J162" i="4" s="1"/>
  <c r="I157" i="4"/>
  <c r="J157" i="4" s="1"/>
  <c r="I152" i="4"/>
  <c r="J152" i="4" s="1"/>
  <c r="I147" i="4"/>
  <c r="J147" i="4" s="1"/>
  <c r="I142" i="4"/>
  <c r="J142" i="4" s="1"/>
  <c r="I137" i="4"/>
  <c r="J137" i="4" s="1"/>
  <c r="I132" i="4"/>
  <c r="J132" i="4" s="1"/>
  <c r="I127" i="4"/>
  <c r="J127" i="4" s="1"/>
  <c r="I122" i="4"/>
  <c r="J122" i="4" s="1"/>
  <c r="I117" i="4"/>
  <c r="J117" i="4" s="1"/>
  <c r="I112" i="4"/>
  <c r="J112" i="4" s="1"/>
  <c r="I107" i="4"/>
  <c r="J107" i="4" s="1"/>
  <c r="I102" i="4"/>
  <c r="J102" i="4" s="1"/>
  <c r="I97" i="4"/>
  <c r="J97" i="4" s="1"/>
  <c r="I92" i="4"/>
  <c r="J92" i="4" s="1"/>
  <c r="I87" i="4"/>
  <c r="J87" i="4" s="1"/>
  <c r="I82" i="4"/>
  <c r="J82" i="4" s="1"/>
  <c r="I77" i="4"/>
  <c r="J77" i="4" s="1"/>
  <c r="I72" i="4"/>
  <c r="J72" i="4" s="1"/>
  <c r="I67" i="4"/>
  <c r="J67" i="4" s="1"/>
  <c r="I62" i="4"/>
  <c r="J62" i="4" s="1"/>
  <c r="I57" i="4"/>
  <c r="J57" i="4" s="1"/>
  <c r="M3" i="4" s="1"/>
  <c r="I47" i="4"/>
  <c r="J47" i="4" s="1"/>
  <c r="I42" i="4"/>
  <c r="J42" i="4" s="1"/>
  <c r="I37" i="4"/>
  <c r="J37" i="4" s="1"/>
  <c r="I32" i="4"/>
  <c r="J32" i="4" s="1"/>
  <c r="I27" i="4"/>
  <c r="J27" i="4" s="1"/>
  <c r="I22" i="4"/>
  <c r="J22" i="4" s="1"/>
  <c r="I17" i="4"/>
  <c r="J17" i="4" s="1"/>
  <c r="I12" i="4"/>
  <c r="J12" i="4" s="1"/>
  <c r="I7" i="4"/>
  <c r="J7" i="4" s="1"/>
  <c r="N5" i="4" l="1"/>
  <c r="M5" i="4"/>
  <c r="N4" i="4"/>
  <c r="M4" i="4"/>
  <c r="M7" i="4"/>
  <c r="N3" i="4"/>
  <c r="M8" i="4"/>
  <c r="R10" i="5"/>
  <c r="Q10" i="5"/>
  <c r="R11" i="5"/>
  <c r="Q11" i="5"/>
  <c r="R6" i="5"/>
  <c r="Q6" i="5"/>
  <c r="R7" i="5"/>
  <c r="Q7" i="5"/>
  <c r="R8" i="5"/>
  <c r="Q8" i="5"/>
  <c r="R9" i="5"/>
  <c r="Q9" i="5"/>
  <c r="R12" i="5"/>
  <c r="Q12" i="5"/>
  <c r="N7" i="4"/>
  <c r="N8" i="4"/>
  <c r="N6" i="4"/>
  <c r="C7" i="4"/>
  <c r="C12" i="4"/>
  <c r="C17" i="4"/>
  <c r="C22" i="4"/>
  <c r="C27" i="4"/>
  <c r="C32" i="4"/>
  <c r="C37" i="4"/>
  <c r="C42" i="4"/>
  <c r="C47" i="4"/>
  <c r="C57" i="4"/>
  <c r="C62" i="4"/>
  <c r="C67" i="4"/>
  <c r="C72" i="4"/>
  <c r="C77" i="4"/>
  <c r="C82" i="4"/>
  <c r="C87" i="4"/>
  <c r="C92" i="4"/>
  <c r="C97" i="4"/>
  <c r="C102" i="4"/>
  <c r="C107" i="4"/>
  <c r="C112" i="4"/>
  <c r="C117" i="4"/>
  <c r="C122" i="4"/>
  <c r="C127" i="4"/>
  <c r="C132" i="4"/>
  <c r="C137" i="4"/>
  <c r="C142" i="4"/>
  <c r="C147" i="4"/>
  <c r="C152" i="4"/>
  <c r="C157" i="4"/>
  <c r="C162" i="4"/>
  <c r="C167" i="4"/>
  <c r="C172" i="4"/>
  <c r="C177" i="4"/>
  <c r="C182" i="4"/>
  <c r="C187" i="4"/>
  <c r="C192" i="4"/>
  <c r="C197" i="4"/>
  <c r="C202" i="4"/>
  <c r="C207" i="4"/>
  <c r="C212" i="4"/>
  <c r="C217" i="4"/>
  <c r="C222" i="4"/>
  <c r="C227" i="4"/>
  <c r="C232" i="4"/>
  <c r="C237" i="4"/>
  <c r="C242" i="4"/>
  <c r="C247" i="4"/>
  <c r="C252" i="4"/>
  <c r="C257" i="4"/>
  <c r="C262" i="4"/>
  <c r="C267" i="4"/>
  <c r="C272" i="4"/>
  <c r="C277" i="4"/>
  <c r="C282" i="4"/>
  <c r="C287" i="4"/>
  <c r="C292" i="4"/>
  <c r="C297" i="4"/>
  <c r="C302" i="4"/>
  <c r="C307" i="4"/>
  <c r="C312" i="4"/>
  <c r="C317" i="4"/>
  <c r="C322" i="4"/>
  <c r="C327" i="4"/>
  <c r="C332" i="4"/>
  <c r="C337" i="4"/>
  <c r="C342" i="4"/>
  <c r="C347" i="4"/>
  <c r="C352" i="4"/>
  <c r="C357" i="4"/>
  <c r="C362" i="4"/>
  <c r="C367" i="4"/>
  <c r="C372" i="4"/>
  <c r="C377" i="4"/>
  <c r="C382" i="4"/>
  <c r="C387" i="4"/>
  <c r="C2" i="4" l="1"/>
  <c r="I2" i="4" l="1"/>
  <c r="J2" i="4" s="1"/>
  <c r="M2" i="4" s="1"/>
  <c r="C267" i="2"/>
  <c r="C262" i="2"/>
  <c r="C257" i="2"/>
  <c r="C252" i="2"/>
  <c r="C247" i="2"/>
  <c r="C242" i="2"/>
  <c r="C237" i="2"/>
  <c r="C232" i="2"/>
  <c r="C227" i="2"/>
  <c r="C222" i="2"/>
  <c r="C217" i="2"/>
  <c r="C212" i="2"/>
  <c r="C207" i="2"/>
  <c r="C202" i="2"/>
  <c r="C197" i="2"/>
  <c r="C192" i="2"/>
  <c r="C187" i="2"/>
  <c r="C182" i="2"/>
  <c r="C177" i="2"/>
  <c r="C172" i="2"/>
  <c r="C167" i="2"/>
  <c r="C162" i="2"/>
  <c r="C157" i="2"/>
  <c r="C152" i="2"/>
  <c r="C147" i="2"/>
  <c r="C142" i="2"/>
  <c r="C137" i="2"/>
  <c r="C132" i="2"/>
  <c r="C127" i="2"/>
  <c r="C122" i="2"/>
  <c r="C117" i="2"/>
  <c r="C112" i="2"/>
  <c r="C107" i="2"/>
  <c r="C102" i="2"/>
  <c r="C97" i="2"/>
  <c r="C92" i="2"/>
  <c r="C87" i="2"/>
  <c r="C82" i="2"/>
  <c r="C77" i="2"/>
  <c r="C72" i="2"/>
  <c r="C67" i="2"/>
  <c r="C62" i="2"/>
  <c r="C57" i="2"/>
  <c r="C52" i="2"/>
  <c r="C47" i="2"/>
  <c r="C42" i="2"/>
  <c r="C37" i="2"/>
  <c r="C32" i="2"/>
  <c r="C27" i="2"/>
  <c r="C22" i="2"/>
  <c r="C17" i="2"/>
  <c r="C12" i="2"/>
  <c r="C7" i="2"/>
  <c r="C2" i="2"/>
  <c r="N2" i="4" l="1"/>
  <c r="I202" i="2"/>
  <c r="J202" i="2" s="1"/>
  <c r="I182" i="2"/>
  <c r="J182" i="2" s="1"/>
  <c r="I187" i="2"/>
  <c r="J187" i="2" s="1"/>
  <c r="I177" i="2"/>
  <c r="J177" i="2" s="1"/>
  <c r="I142" i="2"/>
  <c r="J142" i="2" s="1"/>
  <c r="I267" i="2"/>
  <c r="J267" i="2" s="1"/>
  <c r="I262" i="2"/>
  <c r="J262" i="2" s="1"/>
  <c r="I257" i="2"/>
  <c r="J257" i="2" s="1"/>
  <c r="I252" i="2"/>
  <c r="J252" i="2" s="1"/>
  <c r="I247" i="2"/>
  <c r="J247" i="2" s="1"/>
  <c r="I242" i="2"/>
  <c r="J242" i="2" s="1"/>
  <c r="I237" i="2"/>
  <c r="J237" i="2" s="1"/>
  <c r="I232" i="2"/>
  <c r="J232" i="2" s="1"/>
  <c r="I227" i="2"/>
  <c r="J227" i="2" s="1"/>
  <c r="I222" i="2"/>
  <c r="J222" i="2" s="1"/>
  <c r="I217" i="2"/>
  <c r="J217" i="2" s="1"/>
  <c r="I212" i="2"/>
  <c r="J212" i="2" s="1"/>
  <c r="I207" i="2"/>
  <c r="J207" i="2" s="1"/>
  <c r="I197" i="2"/>
  <c r="J197" i="2" s="1"/>
  <c r="I192" i="2"/>
  <c r="J192" i="2" s="1"/>
  <c r="I172" i="2"/>
  <c r="J172" i="2" s="1"/>
  <c r="I167" i="2"/>
  <c r="J167" i="2" s="1"/>
  <c r="I162" i="2"/>
  <c r="J162" i="2" s="1"/>
  <c r="I157" i="2"/>
  <c r="J157" i="2" s="1"/>
  <c r="I152" i="2"/>
  <c r="J152" i="2" s="1"/>
  <c r="I147" i="2"/>
  <c r="J147" i="2" s="1"/>
  <c r="I137" i="2"/>
  <c r="J137" i="2" s="1"/>
  <c r="I132" i="2"/>
  <c r="J132" i="2" s="1"/>
  <c r="I127" i="2"/>
  <c r="J127" i="2" s="1"/>
  <c r="I122" i="2"/>
  <c r="J122" i="2" s="1"/>
  <c r="I117" i="2"/>
  <c r="J117" i="2" s="1"/>
  <c r="I112" i="2"/>
  <c r="J112" i="2" s="1"/>
  <c r="I107" i="2"/>
  <c r="J107" i="2" s="1"/>
  <c r="I82" i="2"/>
  <c r="J82" i="2" s="1"/>
  <c r="I77" i="2"/>
  <c r="J77" i="2" s="1"/>
  <c r="O7" i="2" l="1"/>
  <c r="P7" i="2"/>
  <c r="O8" i="2"/>
  <c r="P8" i="2"/>
  <c r="P5" i="2"/>
  <c r="O5" i="2"/>
  <c r="O6" i="2"/>
  <c r="P6" i="2"/>
  <c r="I72" i="2"/>
  <c r="J72" i="2" s="1"/>
  <c r="I47" i="2"/>
  <c r="J47" i="2" s="1"/>
  <c r="I12" i="2"/>
  <c r="J12" i="2" s="1"/>
  <c r="I2" i="2"/>
  <c r="J2" i="2" s="1"/>
  <c r="I102" i="2"/>
  <c r="J102" i="2" s="1"/>
  <c r="I97" i="2"/>
  <c r="J97" i="2" s="1"/>
  <c r="P4" i="2" s="1"/>
  <c r="I92" i="2"/>
  <c r="J92" i="2" s="1"/>
  <c r="I87" i="2"/>
  <c r="J87" i="2" s="1"/>
  <c r="I67" i="2"/>
  <c r="J67" i="2" s="1"/>
  <c r="I62" i="2"/>
  <c r="J62" i="2" s="1"/>
  <c r="I57" i="2"/>
  <c r="J57" i="2" s="1"/>
  <c r="I52" i="2"/>
  <c r="J52" i="2" s="1"/>
  <c r="I42" i="2"/>
  <c r="J42" i="2" s="1"/>
  <c r="I37" i="2"/>
  <c r="J37" i="2" s="1"/>
  <c r="I32" i="2"/>
  <c r="J32" i="2" s="1"/>
  <c r="I27" i="2"/>
  <c r="J27" i="2" s="1"/>
  <c r="I22" i="2"/>
  <c r="J22" i="2" s="1"/>
  <c r="I17" i="2"/>
  <c r="J17" i="2" s="1"/>
  <c r="I7" i="2"/>
  <c r="J7" i="2" s="1"/>
  <c r="I72" i="1"/>
  <c r="J72" i="1" s="1"/>
  <c r="I102" i="1"/>
  <c r="J102" i="1" s="1"/>
  <c r="I97" i="1"/>
  <c r="J97" i="1" s="1"/>
  <c r="I92" i="1"/>
  <c r="J92" i="1" s="1"/>
  <c r="I87" i="1"/>
  <c r="J87" i="1" s="1"/>
  <c r="I82" i="1"/>
  <c r="J82" i="1" s="1"/>
  <c r="I77" i="1"/>
  <c r="J77" i="1" s="1"/>
  <c r="I67" i="1"/>
  <c r="J67" i="1" s="1"/>
  <c r="I62" i="1"/>
  <c r="J62" i="1" s="1"/>
  <c r="I57" i="1"/>
  <c r="J57" i="1" s="1"/>
  <c r="I52" i="1"/>
  <c r="I47" i="1"/>
  <c r="J47" i="1" s="1"/>
  <c r="I42" i="1"/>
  <c r="J42" i="1" s="1"/>
  <c r="I37" i="1"/>
  <c r="J37" i="1" s="1"/>
  <c r="I32" i="1"/>
  <c r="J32" i="1" s="1"/>
  <c r="I27" i="1"/>
  <c r="J27" i="1" s="1"/>
  <c r="I22" i="1"/>
  <c r="J22" i="1" s="1"/>
  <c r="I17" i="1"/>
  <c r="J17" i="1" s="1"/>
  <c r="I12" i="1"/>
  <c r="J12" i="1" s="1"/>
  <c r="I7" i="1"/>
  <c r="J7" i="1" s="1"/>
  <c r="I2" i="1"/>
  <c r="J2" i="1" s="1"/>
  <c r="P2" i="2" l="1"/>
  <c r="O2" i="2"/>
  <c r="O4" i="2"/>
  <c r="M2" i="1"/>
  <c r="O3" i="2"/>
  <c r="P3" i="2"/>
  <c r="M6" i="1"/>
  <c r="M5" i="1"/>
  <c r="N5" i="1"/>
  <c r="N2" i="1"/>
  <c r="N8" i="1"/>
  <c r="M8" i="1"/>
  <c r="M4" i="1"/>
  <c r="N4" i="1"/>
  <c r="J52" i="1"/>
  <c r="N6" i="1"/>
  <c r="N7" i="1"/>
  <c r="M7" i="1"/>
  <c r="N3" i="1"/>
  <c r="M3" i="1"/>
</calcChain>
</file>

<file path=xl/sharedStrings.xml><?xml version="1.0" encoding="utf-8"?>
<sst xmlns="http://schemas.openxmlformats.org/spreadsheetml/2006/main" count="2569" uniqueCount="368">
  <si>
    <t>Area</t>
  </si>
  <si>
    <t xml:space="preserve">Min </t>
  </si>
  <si>
    <t>Max</t>
  </si>
  <si>
    <t>Worm</t>
  </si>
  <si>
    <t>Background</t>
  </si>
  <si>
    <t>191108_PAR6_9h_C</t>
  </si>
  <si>
    <t>File</t>
  </si>
  <si>
    <t>Time</t>
  </si>
  <si>
    <t>H development</t>
  </si>
  <si>
    <t>Mean Intensity</t>
  </si>
  <si>
    <t>Average background</t>
  </si>
  <si>
    <t>Corrected intenisty</t>
  </si>
  <si>
    <t>191108_PAR6_9h_C-02</t>
  </si>
  <si>
    <t>191108_PAR6_9h_C-03</t>
  </si>
  <si>
    <t>191108_PAR6_9h_C-04</t>
  </si>
  <si>
    <t>191108_PAR6_9h_C-05</t>
  </si>
  <si>
    <t>191108_PAR6_9h_C-06</t>
  </si>
  <si>
    <t>191108_PAR6_9h_C-07</t>
  </si>
  <si>
    <t>191108_PAR6_9h_C-08</t>
  </si>
  <si>
    <t>191108_PAR6_9h_C-09</t>
  </si>
  <si>
    <t>191108_PAR6_9h_C-10</t>
  </si>
  <si>
    <t>191108_PAR6_9h_C-11</t>
  </si>
  <si>
    <t>191108_PAR6_9h_C-12</t>
  </si>
  <si>
    <t>191108_PAR6_9h_C-13</t>
  </si>
  <si>
    <t>191108_PAR6_9h_C-14</t>
  </si>
  <si>
    <t>191108_PAR6_9h_C-15</t>
  </si>
  <si>
    <t>191108_PAR6_9h_C-16</t>
  </si>
  <si>
    <t>191108_PAR6_9h_C-17</t>
  </si>
  <si>
    <t>191108_PAR6_9h_C-18</t>
  </si>
  <si>
    <t>191108_PAR6_9h_C-19</t>
  </si>
  <si>
    <t>191108_PAR6_9h_C-20</t>
  </si>
  <si>
    <t>191108_PAR6_9h_C-21</t>
  </si>
  <si>
    <t>191108_PAR6_9h_A</t>
  </si>
  <si>
    <t>191108_PAR6_9h_A-02</t>
  </si>
  <si>
    <t>191108_PAR6_9h_A-03</t>
  </si>
  <si>
    <t>191108_PAR6_9h_A-04</t>
  </si>
  <si>
    <t>191108_PAR6_9h_A-05</t>
  </si>
  <si>
    <t>191108_PAR6_9h_A-06</t>
  </si>
  <si>
    <t>191108_PAR6_9h_A-07</t>
  </si>
  <si>
    <t>191108_PAR6_9h_A-08</t>
  </si>
  <si>
    <t>191108_PAR6_9h_A-09</t>
  </si>
  <si>
    <t>191108_PAR6_9h_A-10</t>
  </si>
  <si>
    <t>191108_PAR6_9h_A-11</t>
  </si>
  <si>
    <t>191108_PAR6_9h_A-12</t>
  </si>
  <si>
    <t>191108_PAR6_9h_A-13</t>
  </si>
  <si>
    <t>191108_PAR6_9h_A-14</t>
  </si>
  <si>
    <t>191108_PAR6_9h_A-15</t>
  </si>
  <si>
    <t>191108_PAR6_9h_A-16</t>
  </si>
  <si>
    <t>191108_PAR6_9h_A-17</t>
  </si>
  <si>
    <t>191108_PAR6_9h_A-18</t>
  </si>
  <si>
    <t>191108_PAR6_9h_A-19</t>
  </si>
  <si>
    <t>191108_PAR6_9h_A-20</t>
  </si>
  <si>
    <t>191108_PAR6_9h_A-21</t>
  </si>
  <si>
    <t>191108_PAR6_9h_A-22</t>
  </si>
  <si>
    <t>191108_PAR6_9h_A-23</t>
  </si>
  <si>
    <t>191108_PAR6_9h_A-24</t>
  </si>
  <si>
    <t>191108_PAR6_9h_A-25</t>
  </si>
  <si>
    <t>191108_PAR6_9h_A-26</t>
  </si>
  <si>
    <t>191108_PAR6_9h_A-27</t>
  </si>
  <si>
    <t>191108_PAR6_9h_A-28</t>
  </si>
  <si>
    <t>191108_PAR6_9h_A-29</t>
  </si>
  <si>
    <t>191108_PAR6_9h_A-30</t>
  </si>
  <si>
    <t>191108_PAR6_9h_A-31</t>
  </si>
  <si>
    <t>191108_PAR6_9h_A-32</t>
  </si>
  <si>
    <t>191108_PAR6_9h_A-33</t>
  </si>
  <si>
    <t>191108_PAR6_9h_A-34</t>
  </si>
  <si>
    <t>191108_PAR6_9h_A-35</t>
  </si>
  <si>
    <t>191108_PAR6_9h_A-36</t>
  </si>
  <si>
    <t>191108_PAR6_9h_A-37</t>
  </si>
  <si>
    <t>191108_PAR6_9h_A-38</t>
  </si>
  <si>
    <t>191108_PAR6_9h_A-39</t>
  </si>
  <si>
    <t>191108_PAR6_9h_A-40</t>
  </si>
  <si>
    <t>191108_PAR6_9h_A-41</t>
  </si>
  <si>
    <t>191108_PAR6_9h_A-42</t>
  </si>
  <si>
    <t>191108_PAR6_9h_A-43</t>
  </si>
  <si>
    <t>191108_PAR6_9h_A-44</t>
  </si>
  <si>
    <t>191108_PAR6_9h_A-45</t>
  </si>
  <si>
    <t>191108_PAR6_9h_A-46</t>
  </si>
  <si>
    <t>191108_PAR6_9h_A-47</t>
  </si>
  <si>
    <t>191108_PAR6_9h_A-48</t>
  </si>
  <si>
    <t>191108_PAR6_9h_A-49</t>
  </si>
  <si>
    <t>191108_PAR6_9h_A-50</t>
  </si>
  <si>
    <t>191108_PAR6_9h_A-51</t>
  </si>
  <si>
    <t>191108_PAR6_9h_A-52</t>
  </si>
  <si>
    <t>191108_PAR6_9h_A-53</t>
  </si>
  <si>
    <t>CONTROL</t>
  </si>
  <si>
    <t>Time (h)</t>
  </si>
  <si>
    <t>AUXIN</t>
  </si>
  <si>
    <t>Normalised intensity</t>
  </si>
  <si>
    <t>Sample name</t>
  </si>
  <si>
    <t>191108_PAR6_9h_A-35-02</t>
  </si>
  <si>
    <t>191108_PAR6_22h_C</t>
  </si>
  <si>
    <t>191108_PAR6_22h_C-01</t>
  </si>
  <si>
    <t>191108_PAR6_22h_C-02</t>
  </si>
  <si>
    <t>191108_PAR6_22h_C-03</t>
  </si>
  <si>
    <t>191108_PAR6_22h_C-04</t>
  </si>
  <si>
    <t>191108_PAR6_22h_C-05</t>
  </si>
  <si>
    <t>191108_PAR6_22h_C-06</t>
  </si>
  <si>
    <t>191108_PAR6_22h_C-07</t>
  </si>
  <si>
    <t>191108_PAR6_22h_C-08</t>
  </si>
  <si>
    <t>191108_PAR6_22h_C-09</t>
  </si>
  <si>
    <t>191108_PAR6_22h_C-10</t>
  </si>
  <si>
    <t>191108_PAR6_22h_C-11</t>
  </si>
  <si>
    <t>191108_PAR6_22h_C-12</t>
  </si>
  <si>
    <t>191108_PAR6_22h_C-13</t>
  </si>
  <si>
    <t>191108_PAR6_22h_C-14</t>
  </si>
  <si>
    <t>191108_PAR6_22h_C-15</t>
  </si>
  <si>
    <t>191108_PAR6_22h_C-16</t>
  </si>
  <si>
    <t>191108_PAR6_22h_C-17</t>
  </si>
  <si>
    <t>191108_PAR6_22h_C-18</t>
  </si>
  <si>
    <t>191108_PAR6_22h_C-19</t>
  </si>
  <si>
    <t>191108_PAR6_22h_C-20</t>
  </si>
  <si>
    <t>191108_PAR6_22h_C-21</t>
  </si>
  <si>
    <t>191108_PAR6_22h_C-22</t>
  </si>
  <si>
    <t>191108_PAR6_22h_C-23</t>
  </si>
  <si>
    <t>191108_PAR6_22h_C-24</t>
  </si>
  <si>
    <t>191108_PAR6_22h_C-25</t>
  </si>
  <si>
    <t>191108_PAR6_22h_C-26</t>
  </si>
  <si>
    <t>191108_PAR6_22h_C-27</t>
  </si>
  <si>
    <t>191108_PAR6_22h_C-28</t>
  </si>
  <si>
    <t>191108_PAR6_22h_C-29</t>
  </si>
  <si>
    <t>191108_PAR6_22h_C-30</t>
  </si>
  <si>
    <t>191108_PAR6_22h_C-31</t>
  </si>
  <si>
    <t>191108_PAR6_22h_C-32</t>
  </si>
  <si>
    <t>191108_PAR6_22h_C-33</t>
  </si>
  <si>
    <t>191108_PAR6_22h_C-34</t>
  </si>
  <si>
    <t>191108_PAR6_22h_C-35</t>
  </si>
  <si>
    <t>191108_PAR6_22h_C-36</t>
  </si>
  <si>
    <t>191108_PAR6_22h_C-37</t>
  </si>
  <si>
    <t>191108_PAR6_22h_C-38</t>
  </si>
  <si>
    <t>191108_PAR6_22h_C-39</t>
  </si>
  <si>
    <t>191108_PAR6_22h_C-40</t>
  </si>
  <si>
    <t>191108_PAR6_22h_C-41</t>
  </si>
  <si>
    <t>191108_PAR6_22h_C-42</t>
  </si>
  <si>
    <t>191108_PAR6_22h_C-43</t>
  </si>
  <si>
    <t>191108_PAR6_22h_C-44</t>
  </si>
  <si>
    <t>191108_PAR6_22h_C-45</t>
  </si>
  <si>
    <t>191108_PAR6_22h_C-46</t>
  </si>
  <si>
    <t>191108_PAR6_22h_C-47</t>
  </si>
  <si>
    <t>191108_PAR6_22h_C-48</t>
  </si>
  <si>
    <t>191108_PAR6_22h_C-49</t>
  </si>
  <si>
    <t>191108_PAR6_22h_C-50</t>
  </si>
  <si>
    <t>191108_PAR6_22h_C-51</t>
  </si>
  <si>
    <t>191108_PAR6_22h_C-52</t>
  </si>
  <si>
    <t>191108_PAR6_22h_C-53</t>
  </si>
  <si>
    <t>191108_PAR6_22h_C-54</t>
  </si>
  <si>
    <t>191108_PAR6_22h_C-55</t>
  </si>
  <si>
    <t>191108_PAR6_22h_C-56</t>
  </si>
  <si>
    <t>191108_PAR6_22h_C-57</t>
  </si>
  <si>
    <t>191108_PAR6_22h_C-58</t>
  </si>
  <si>
    <t>191108_PAR6_22h_C-59</t>
  </si>
  <si>
    <t>191108_PAR6_22h_C-60</t>
  </si>
  <si>
    <t>191108_PAR6_22h_C-61</t>
  </si>
  <si>
    <t>191108_PAR6_22h_C-62</t>
  </si>
  <si>
    <t>191108_PAR6_22h_C-63</t>
  </si>
  <si>
    <t>191108_PAR6_22h_C-64</t>
  </si>
  <si>
    <t>191108_PAR6_22h_C-65</t>
  </si>
  <si>
    <t>191108_PAR6_22h_C-66</t>
  </si>
  <si>
    <t>191108_PAR6_22h_C-67</t>
  </si>
  <si>
    <t>191108_PAR6_22h_C-68</t>
  </si>
  <si>
    <t>191108_PAR6_22h_C-69</t>
  </si>
  <si>
    <t>191108_PAR6_22h_C-70</t>
  </si>
  <si>
    <t>191108_PAR6_22h_C-71</t>
  </si>
  <si>
    <t>191108_PAR6_22h_C-72</t>
  </si>
  <si>
    <t>191108_PAR6_22h_C-73</t>
  </si>
  <si>
    <t>191108_PAR6_22h_C-74</t>
  </si>
  <si>
    <t>191108_PAR6_22h_C-75</t>
  </si>
  <si>
    <t>191108_PAR6_22h_C-76</t>
  </si>
  <si>
    <t>191108_PAR6_22h_C-08-02</t>
  </si>
  <si>
    <t>191108_PAR6_22h_C-76-02</t>
  </si>
  <si>
    <t>St dev</t>
  </si>
  <si>
    <t>191108_Par6_22h_A</t>
  </si>
  <si>
    <t>191108_Par6_22h_A-02</t>
  </si>
  <si>
    <t>191108_Par6_22h_A-03</t>
  </si>
  <si>
    <t>191108_Par6_22h_A-04</t>
  </si>
  <si>
    <t>191108_Par6_22h_A-05</t>
  </si>
  <si>
    <t>191108_Par6_22h_A-06</t>
  </si>
  <si>
    <t>191108_Par6_22h_A-07</t>
  </si>
  <si>
    <t>191108_Par6_22h_A-08</t>
  </si>
  <si>
    <t>191108_Par6_22h_A-09</t>
  </si>
  <si>
    <t>191108_Par6_22h_A-10</t>
  </si>
  <si>
    <t>191108_Par6_22h_A-11</t>
  </si>
  <si>
    <t>191108_Par6_22h_A-12</t>
  </si>
  <si>
    <t>191108_Par6_22h_A-13</t>
  </si>
  <si>
    <t>191108_Par6_22h_A-14</t>
  </si>
  <si>
    <t>191108_Par6_22h_A-15</t>
  </si>
  <si>
    <t>191108_Par6_22h_A-16</t>
  </si>
  <si>
    <t>191108_Par6_22h_A-17</t>
  </si>
  <si>
    <t>191108_Par6_22h_A-18</t>
  </si>
  <si>
    <t>191108_Par6_22h_A-19</t>
  </si>
  <si>
    <t>191108_Par6_22h_A-20</t>
  </si>
  <si>
    <t>191108_Par6_22h_A-21</t>
  </si>
  <si>
    <t>191108_Par6_22h_A-22</t>
  </si>
  <si>
    <t>191108_Par6_22h_A-23</t>
  </si>
  <si>
    <t>191108_Par6_22h_A-24</t>
  </si>
  <si>
    <t>191108_Par6_22h_A-25</t>
  </si>
  <si>
    <t>191108_Par6_22h_A-26</t>
  </si>
  <si>
    <t>191108_Par6_22h_A-27</t>
  </si>
  <si>
    <t>191108_Par6_22h_A-28</t>
  </si>
  <si>
    <t>191108_Par6_22h_A-29</t>
  </si>
  <si>
    <t>191108_Par6_22h_A-30</t>
  </si>
  <si>
    <t>191108_Par6_22h_A-31</t>
  </si>
  <si>
    <t>191108_Par6_22h_A-32</t>
  </si>
  <si>
    <t>191108_Par6_22h_A-33</t>
  </si>
  <si>
    <t>191108_Par6_22h_A-34</t>
  </si>
  <si>
    <t>191108_Par6_22h_A-35</t>
  </si>
  <si>
    <t>191108_Par6_22h_A-36</t>
  </si>
  <si>
    <t>191108_Par6_22h_A-37</t>
  </si>
  <si>
    <t>191108_Par6_22h_A-38</t>
  </si>
  <si>
    <t>191108_Par6_22h_A-39</t>
  </si>
  <si>
    <t>191108_Par6_22h_A-40</t>
  </si>
  <si>
    <t>191108_Par6_22h_A-41</t>
  </si>
  <si>
    <t>191108_Par6_22h_A-42</t>
  </si>
  <si>
    <t>191108_Par6_22h_A-43</t>
  </si>
  <si>
    <t>191108_Par6_22h_A-44</t>
  </si>
  <si>
    <t>191108_Par6_22h_A-45</t>
  </si>
  <si>
    <t>191108_Par6_22h_A-46</t>
  </si>
  <si>
    <t>191108_Par6_22h_A-47</t>
  </si>
  <si>
    <t>191108_Par6_22h_A-48</t>
  </si>
  <si>
    <t>191108_Par6_22h_A-49</t>
  </si>
  <si>
    <t>191108_Par6_22h_A-50</t>
  </si>
  <si>
    <t>191108_Par6_22h_A-51</t>
  </si>
  <si>
    <t>191108_Par6_22h_A-52</t>
  </si>
  <si>
    <t>191108_Par6_22h_A-53</t>
  </si>
  <si>
    <t>191108_Par6_22h_A-54</t>
  </si>
  <si>
    <t>191108_Par6_22h_A-55</t>
  </si>
  <si>
    <t>191108_Par6_22h_A-56</t>
  </si>
  <si>
    <t>191108_Par6_22h_A-57</t>
  </si>
  <si>
    <t>191108_Par6_22h_A-58</t>
  </si>
  <si>
    <t>191108_Par6_22h_A-59</t>
  </si>
  <si>
    <t>191108_Par6_22h_A-60</t>
  </si>
  <si>
    <t>191108_Par6_22h_A-61</t>
  </si>
  <si>
    <t>191108_PAR6_20h_C-12</t>
  </si>
  <si>
    <t>191108_PAR6_20h_C-13</t>
  </si>
  <si>
    <t>191108_PAR6_20h_C-14</t>
  </si>
  <si>
    <t>191108_PAR6_20h_C-15</t>
  </si>
  <si>
    <t>191108_PAR6_20h_C-16</t>
  </si>
  <si>
    <t>191108_PAR6_20h_C-17</t>
  </si>
  <si>
    <t>191108_PAR6_20h_C-18</t>
  </si>
  <si>
    <t>191108_PAR6_20h_C-19</t>
  </si>
  <si>
    <t>191108_PAR6_20h_C-20</t>
  </si>
  <si>
    <t>191108_PAR6_20h_C-21</t>
  </si>
  <si>
    <t>191108_PAR6_20h_C-22</t>
  </si>
  <si>
    <t>191108_PAR6_20h_C-23</t>
  </si>
  <si>
    <t>191108_PAR6_20h_C-24</t>
  </si>
  <si>
    <t>191108_PAR6_20h_C-25</t>
  </si>
  <si>
    <t>191108_PAR6_20h_C-26</t>
  </si>
  <si>
    <t>191108_PAR6_20h_C-27</t>
  </si>
  <si>
    <t>191108_PAR6_20h_C-28</t>
  </si>
  <si>
    <t>191108_PAR6_20h_C-29</t>
  </si>
  <si>
    <t>191108_PAR6_20h_C-30</t>
  </si>
  <si>
    <t>191108_PAR6_20h_C-31</t>
  </si>
  <si>
    <t>191108_PAR6_20h_C-32</t>
  </si>
  <si>
    <t>191108_PAR6_20h_C-33</t>
  </si>
  <si>
    <t>191108_PAR6_20h_C-34</t>
  </si>
  <si>
    <t>191108_PAR6_20h_C-35</t>
  </si>
  <si>
    <t>191108_PAR6_20h_C-36</t>
  </si>
  <si>
    <t>191108_PAR6_20h_C-37</t>
  </si>
  <si>
    <t>191108_PAR6_20h_C-38</t>
  </si>
  <si>
    <t>191108_PAR6_20h_C-39</t>
  </si>
  <si>
    <t>191108_PAR6_20h_C-40</t>
  </si>
  <si>
    <t>191108_PAR6_20h_C-41</t>
  </si>
  <si>
    <t>191108_PAR6_20h_C-42</t>
  </si>
  <si>
    <t>191108_PAR6_20h_C-43</t>
  </si>
  <si>
    <t>191108_PAR6_20h_A-21</t>
  </si>
  <si>
    <t>191108_PAR6_20h_A-22</t>
  </si>
  <si>
    <t>191108_PAR6_20h_A-23</t>
  </si>
  <si>
    <t>191108_PAR6_20h_A-24</t>
  </si>
  <si>
    <t>191108_PAR6_20h_A-25</t>
  </si>
  <si>
    <t>191108_PAR6_20h_A-26</t>
  </si>
  <si>
    <t>191108_PAR6_20h_A-27</t>
  </si>
  <si>
    <t>191108_PAR6_20h_A-28</t>
  </si>
  <si>
    <t>191108_PAR6_20h_A-29</t>
  </si>
  <si>
    <t>191108_PAR6_20h_A-30</t>
  </si>
  <si>
    <t>191108_PAR6_20h_A-31</t>
  </si>
  <si>
    <t>191108_PAR6_20h_A-32</t>
  </si>
  <si>
    <t>191108_PAR6_20h_A-33</t>
  </si>
  <si>
    <t>191108_PAR6_20h_A-34</t>
  </si>
  <si>
    <t>191108_PAR6_20h_A-35</t>
  </si>
  <si>
    <t>191108_PAR6_20h_A-36</t>
  </si>
  <si>
    <t>191108_PAR6_20h_A-37</t>
  </si>
  <si>
    <t>191108_PAR6_20h_A-38</t>
  </si>
  <si>
    <t>191108_PAR6_20h_A-39</t>
  </si>
  <si>
    <t>191108_PAR6_20h_A-40</t>
  </si>
  <si>
    <t>191108_PAR6_20h_A-41</t>
  </si>
  <si>
    <t>191108_PAR6_20h_A-42</t>
  </si>
  <si>
    <t>191108_PAR6_20h_A-43</t>
  </si>
  <si>
    <t>191108_PAR6_20h_A-44</t>
  </si>
  <si>
    <t>191108_PAR6_20h_A-45</t>
  </si>
  <si>
    <t>191108_PAR6_20h_A-46</t>
  </si>
  <si>
    <t>191108_PAR6_20h_A-47</t>
  </si>
  <si>
    <t>191108_PAR6_20h_A-48</t>
  </si>
  <si>
    <t>191108_PAR6_20h_A-49</t>
  </si>
  <si>
    <t>191108_PAR6_20h_A-50</t>
  </si>
  <si>
    <t>191108_PAR6_20h_A-51</t>
  </si>
  <si>
    <t>191108_PAR6_20h_A-52</t>
  </si>
  <si>
    <t>191108_PAR6_20h_A-53</t>
  </si>
  <si>
    <t>191108_PAR6_13h_A-16</t>
  </si>
  <si>
    <t>191108_PAR6_13h_A-17</t>
  </si>
  <si>
    <t>191108_PAR6_13h_A-18</t>
  </si>
  <si>
    <t>191108_PAR6_13h_A-19</t>
  </si>
  <si>
    <t>191108_PAR6_13h_A-20</t>
  </si>
  <si>
    <t>191108_PAR6_13h_A-21</t>
  </si>
  <si>
    <t>191108_PAR6_13h_A-22</t>
  </si>
  <si>
    <t>191108_PAR6_13h_A-23</t>
  </si>
  <si>
    <t>191108_PAR6_13h_A-24</t>
  </si>
  <si>
    <t>191108_PAR6_13h_A-25</t>
  </si>
  <si>
    <t>191108_PAR6_13h_A-26</t>
  </si>
  <si>
    <t>191108_PAR6_13h_A-27</t>
  </si>
  <si>
    <t>191108_PAR6_13h_A-28</t>
  </si>
  <si>
    <t>191108_PAR6_13h_A-29</t>
  </si>
  <si>
    <t>191108_PAR6_13h_A-30</t>
  </si>
  <si>
    <t>191108_PAR6_13h_A-31</t>
  </si>
  <si>
    <t>191108_PAR6_13h_A-32</t>
  </si>
  <si>
    <t>191108_PAR6_13h_A-33</t>
  </si>
  <si>
    <t>191108_PAR6_13h_A-34</t>
  </si>
  <si>
    <t>191108_PAR6_13h_A-35</t>
  </si>
  <si>
    <t>191108_PAR6_13h_A-36</t>
  </si>
  <si>
    <t>191108_PAR6_13h_A-37</t>
  </si>
  <si>
    <t>191108_PAR6_13h_A-38</t>
  </si>
  <si>
    <t>191108_PAR6_13h_A-39</t>
  </si>
  <si>
    <t>191108_PAR6_13h_A-40</t>
  </si>
  <si>
    <t>191108_PAR6_13h_A-41</t>
  </si>
  <si>
    <t>191108_PAR6_13h_A-42</t>
  </si>
  <si>
    <t>191108_PAR6_13h_A-43</t>
  </si>
  <si>
    <t>191108_PAR6_13h_A-44</t>
  </si>
  <si>
    <t>191108_PAR6_13h_A-45</t>
  </si>
  <si>
    <t>191108_PAR6_13h_A-46</t>
  </si>
  <si>
    <t>191108_PAR6_13h_A-47</t>
  </si>
  <si>
    <t>191108_PAR6_13h_A-48</t>
  </si>
  <si>
    <t>191108_PAR6_13h_A-49</t>
  </si>
  <si>
    <t>191108_PAR6_13h_A-50</t>
  </si>
  <si>
    <t>191108_PAR6_13h_A-51</t>
  </si>
  <si>
    <t>191108_PAR6_13h_A-52</t>
  </si>
  <si>
    <t>191108_PAR6_13h_A-53</t>
  </si>
  <si>
    <t>191108_PAR6_13h_C-14</t>
  </si>
  <si>
    <t>191108_PAR6_13h_C-15</t>
  </si>
  <si>
    <t>191108_PAR6_13h_C-16</t>
  </si>
  <si>
    <t>191108_PAR6_13h_C-17</t>
  </si>
  <si>
    <t>191108_PAR6_13h_C-18</t>
  </si>
  <si>
    <t>191108_PAR6_13h_C-19</t>
  </si>
  <si>
    <t>191108_PAR6_13h_C-20</t>
  </si>
  <si>
    <t>191108_PAR6_13h_C-21</t>
  </si>
  <si>
    <t>191108_PAR6_13h_C-22</t>
  </si>
  <si>
    <t>191108_PAR6_13h_C-23</t>
  </si>
  <si>
    <t>191108_PAR6_13h_C-24</t>
  </si>
  <si>
    <t>191108_PAR6_13h_C-25</t>
  </si>
  <si>
    <t>191108_PAR6_13h_C-26</t>
  </si>
  <si>
    <t>191108_PAR6_13h_C-27</t>
  </si>
  <si>
    <t>191108_PAR6_13h_C-28</t>
  </si>
  <si>
    <t>191108_PAR6_13h_C-29</t>
  </si>
  <si>
    <t>191108_PAR6_13h_C-30</t>
  </si>
  <si>
    <t>191108_PAR6_13h_C-31</t>
  </si>
  <si>
    <t>191108_PAR6_13h_C-32</t>
  </si>
  <si>
    <t>191108_PAR6_13h_C-33</t>
  </si>
  <si>
    <t>191108_PAR6_13h_C-34</t>
  </si>
  <si>
    <t>191108_PAR6_13h_C-35</t>
  </si>
  <si>
    <t>191108_PAR6_13h_C-36</t>
  </si>
  <si>
    <t>191108_PAR6_13h_C-37</t>
  </si>
  <si>
    <t>191108_PAR6_13h_C-38</t>
  </si>
  <si>
    <t>191108_PAR6_13h_C-39</t>
  </si>
  <si>
    <t>191108_PAR6_13h_C-40</t>
  </si>
  <si>
    <t>191108_PAR6_13h_C-41</t>
  </si>
  <si>
    <t>191108_PAR6_13h_C-42</t>
  </si>
  <si>
    <t>191108_PAR6_13h_C-43</t>
  </si>
  <si>
    <t>191108_PAR6_13h_C-44</t>
  </si>
  <si>
    <t>Corrected intensity</t>
  </si>
  <si>
    <t>27:30+28:04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</si>
</sst>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20" fontId="0" fillId="0" borderId="0" xfId="0" applyNumberFormat="1"/>
    <xf numFmtId="0" fontId="2" fillId="0" borderId="0" xfId="0" applyFont="1"/>
    <xf numFmtId="46" fontId="0" fillId="0" borderId="0" xfId="0" applyNumberFormat="1"/>
    <xf numFmtId="0" fontId="3" fillId="0" borderId="0" xfId="0" applyFont="1"/>
    <xf numFmtId="0" fontId="4" fillId="0" borderId="0" xfId="0" applyFont="1"/>
    <xf numFmtId="20" fontId="4" fillId="0" borderId="0" xfId="0" applyNumberFormat="1" applyFont="1"/>
    <xf numFmtId="46" fontId="4" fillId="0" borderId="0" xfId="0" applyNumberFormat="1" applyFont="1"/>
    <xf numFmtId="46" fontId="5" fillId="0" borderId="0" xfId="0" applyNumberFormat="1" applyFont="1"/>
    <xf numFmtId="0" fontId="5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'Control 22'!$N$2:$N$8</c:f>
                <c:numCache>
                  <c:formatCode>General</c:formatCode>
                  <c:ptCount val="7"/>
                  <c:pt idx="0">
                    <c:v>1074.6527982913844</c:v>
                  </c:pt>
                  <c:pt idx="1">
                    <c:v>1371.5603875521933</c:v>
                  </c:pt>
                  <c:pt idx="2">
                    <c:v>678.14586279858815</c:v>
                  </c:pt>
                  <c:pt idx="3">
                    <c:v>778.65296288712227</c:v>
                  </c:pt>
                  <c:pt idx="4">
                    <c:v>1075.5153067621366</c:v>
                  </c:pt>
                  <c:pt idx="5">
                    <c:v>914.61210377980672</c:v>
                  </c:pt>
                  <c:pt idx="6">
                    <c:v>626.01959324358484</c:v>
                  </c:pt>
                </c:numCache>
              </c:numRef>
            </c:plus>
            <c:minus>
              <c:numRef>
                <c:f>'Control 22'!$N$2:$N$8</c:f>
                <c:numCache>
                  <c:formatCode>General</c:formatCode>
                  <c:ptCount val="7"/>
                  <c:pt idx="0">
                    <c:v>1074.6527982913844</c:v>
                  </c:pt>
                  <c:pt idx="1">
                    <c:v>1371.5603875521933</c:v>
                  </c:pt>
                  <c:pt idx="2">
                    <c:v>678.14586279858815</c:v>
                  </c:pt>
                  <c:pt idx="3">
                    <c:v>778.65296288712227</c:v>
                  </c:pt>
                  <c:pt idx="4">
                    <c:v>1075.5153067621366</c:v>
                  </c:pt>
                  <c:pt idx="5">
                    <c:v>914.61210377980672</c:v>
                  </c:pt>
                  <c:pt idx="6">
                    <c:v>626.01959324358484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'Control 22'!$L$2:$L$8</c:f>
              <c:numCache>
                <c:formatCode>h:mm</c:formatCode>
                <c:ptCount val="7"/>
                <c:pt idx="0">
                  <c:v>0.47222222222222227</c:v>
                </c:pt>
                <c:pt idx="1">
                  <c:v>0.51041666666666663</c:v>
                </c:pt>
                <c:pt idx="2">
                  <c:v>0.5625</c:v>
                </c:pt>
                <c:pt idx="3">
                  <c:v>0.60763888888888895</c:v>
                </c:pt>
                <c:pt idx="4">
                  <c:v>0.64583333333333337</c:v>
                </c:pt>
                <c:pt idx="5">
                  <c:v>0.75347222222222221</c:v>
                </c:pt>
                <c:pt idx="6">
                  <c:v>0.80208333333333337</c:v>
                </c:pt>
              </c:numCache>
            </c:numRef>
          </c:xVal>
          <c:yVal>
            <c:numRef>
              <c:f>'Control 22'!$M$2:$M$8</c:f>
              <c:numCache>
                <c:formatCode>General</c:formatCode>
                <c:ptCount val="7"/>
                <c:pt idx="0">
                  <c:v>1726.7876136363639</c:v>
                </c:pt>
                <c:pt idx="1">
                  <c:v>3091.3368500000001</c:v>
                </c:pt>
                <c:pt idx="2">
                  <c:v>4587.6331500000006</c:v>
                </c:pt>
                <c:pt idx="3">
                  <c:v>5032.6488269230758</c:v>
                </c:pt>
                <c:pt idx="4">
                  <c:v>4704.1176818181812</c:v>
                </c:pt>
                <c:pt idx="5">
                  <c:v>2898.2308958333338</c:v>
                </c:pt>
                <c:pt idx="6">
                  <c:v>2240.0930000000003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79-4F68-911F-6D869FD68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323432"/>
        <c:axId val="339752888"/>
      </c:scatterChart>
      <c:valAx>
        <c:axId val="409323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752888"/>
        <c:crosses val="autoZero"/>
        <c:crossBetween val="midCat"/>
      </c:valAx>
      <c:valAx>
        <c:axId val="339752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323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3175">
                <a:solidFill>
                  <a:schemeClr val="accent1"/>
                </a:solidFill>
              </a:ln>
              <a:effectLst/>
            </c:spPr>
          </c:marker>
          <c:xVal>
            <c:numRef>
              <c:f>'All data'!$B$3:$B$165</c:f>
              <c:numCache>
                <c:formatCode>[h]:mm:ss</c:formatCode>
                <c:ptCount val="163"/>
                <c:pt idx="0">
                  <c:v>0.47222222222222221</c:v>
                </c:pt>
                <c:pt idx="1">
                  <c:v>0.47152777777777777</c:v>
                </c:pt>
                <c:pt idx="2">
                  <c:v>0.47222222222222221</c:v>
                </c:pt>
                <c:pt idx="3">
                  <c:v>0.47291666666666665</c:v>
                </c:pt>
                <c:pt idx="4">
                  <c:v>0.47291666666666665</c:v>
                </c:pt>
                <c:pt idx="5">
                  <c:v>0.47291666666666665</c:v>
                </c:pt>
                <c:pt idx="6">
                  <c:v>0.47291666666666665</c:v>
                </c:pt>
                <c:pt idx="7">
                  <c:v>0.47361111111111109</c:v>
                </c:pt>
                <c:pt idx="8">
                  <c:v>0.47361111111111109</c:v>
                </c:pt>
                <c:pt idx="9">
                  <c:v>0.47361111111111109</c:v>
                </c:pt>
                <c:pt idx="10">
                  <c:v>0.47361111111111109</c:v>
                </c:pt>
                <c:pt idx="11">
                  <c:v>0.50972222222222219</c:v>
                </c:pt>
                <c:pt idx="12">
                  <c:v>0.50972222222222219</c:v>
                </c:pt>
                <c:pt idx="13">
                  <c:v>0.51041666666666663</c:v>
                </c:pt>
                <c:pt idx="14">
                  <c:v>0.51041666666666663</c:v>
                </c:pt>
                <c:pt idx="15">
                  <c:v>0.51041666666666663</c:v>
                </c:pt>
                <c:pt idx="16">
                  <c:v>0.51041666666666663</c:v>
                </c:pt>
                <c:pt idx="17">
                  <c:v>0.51041666666666663</c:v>
                </c:pt>
                <c:pt idx="18">
                  <c:v>0.51111111111111118</c:v>
                </c:pt>
                <c:pt idx="19">
                  <c:v>0.51111111111111118</c:v>
                </c:pt>
                <c:pt idx="20">
                  <c:v>0.51111111111111118</c:v>
                </c:pt>
                <c:pt idx="21">
                  <c:v>0.56180555555555556</c:v>
                </c:pt>
                <c:pt idx="22">
                  <c:v>0.56180555555555556</c:v>
                </c:pt>
                <c:pt idx="23">
                  <c:v>0.56180555555555556</c:v>
                </c:pt>
                <c:pt idx="24">
                  <c:v>0.5625</c:v>
                </c:pt>
                <c:pt idx="25">
                  <c:v>0.5625</c:v>
                </c:pt>
                <c:pt idx="26">
                  <c:v>0.5625</c:v>
                </c:pt>
                <c:pt idx="27">
                  <c:v>0.5625</c:v>
                </c:pt>
                <c:pt idx="28">
                  <c:v>0.56319444444444444</c:v>
                </c:pt>
                <c:pt idx="29">
                  <c:v>0.56319444444444444</c:v>
                </c:pt>
                <c:pt idx="30">
                  <c:v>0.56388888888888888</c:v>
                </c:pt>
                <c:pt idx="31">
                  <c:v>0.60763888888888895</c:v>
                </c:pt>
                <c:pt idx="32">
                  <c:v>0.60833333333333339</c:v>
                </c:pt>
                <c:pt idx="33">
                  <c:v>0.60833333333333339</c:v>
                </c:pt>
                <c:pt idx="34">
                  <c:v>0.60902777777777783</c:v>
                </c:pt>
                <c:pt idx="35">
                  <c:v>0.60902777777777783</c:v>
                </c:pt>
                <c:pt idx="36">
                  <c:v>0.60902777777777783</c:v>
                </c:pt>
                <c:pt idx="37">
                  <c:v>0.60902777777777783</c:v>
                </c:pt>
                <c:pt idx="38">
                  <c:v>0.61041666666666672</c:v>
                </c:pt>
                <c:pt idx="39">
                  <c:v>0.61111111111111116</c:v>
                </c:pt>
                <c:pt idx="40">
                  <c:v>0.61111111111111116</c:v>
                </c:pt>
                <c:pt idx="41">
                  <c:v>0.61111111111111116</c:v>
                </c:pt>
                <c:pt idx="42">
                  <c:v>0.61111111111111116</c:v>
                </c:pt>
                <c:pt idx="43">
                  <c:v>0.61111111111111116</c:v>
                </c:pt>
                <c:pt idx="44">
                  <c:v>0.64375000000000004</c:v>
                </c:pt>
                <c:pt idx="45">
                  <c:v>0.64444444444444449</c:v>
                </c:pt>
                <c:pt idx="46">
                  <c:v>0.64444444444444449</c:v>
                </c:pt>
                <c:pt idx="47">
                  <c:v>0.64513888888888893</c:v>
                </c:pt>
                <c:pt idx="48">
                  <c:v>0.64513888888888893</c:v>
                </c:pt>
                <c:pt idx="49">
                  <c:v>0.64513888888888893</c:v>
                </c:pt>
                <c:pt idx="50">
                  <c:v>0.64513888888888893</c:v>
                </c:pt>
                <c:pt idx="51">
                  <c:v>0.64583333333333337</c:v>
                </c:pt>
                <c:pt idx="52">
                  <c:v>0.64583333333333337</c:v>
                </c:pt>
                <c:pt idx="53">
                  <c:v>0.64583333333333337</c:v>
                </c:pt>
                <c:pt idx="54">
                  <c:v>0.64652777777777781</c:v>
                </c:pt>
                <c:pt idx="55">
                  <c:v>0.75208333333333344</c:v>
                </c:pt>
                <c:pt idx="56">
                  <c:v>0.75416666666666676</c:v>
                </c:pt>
                <c:pt idx="57">
                  <c:v>0.75416666666666676</c:v>
                </c:pt>
                <c:pt idx="58">
                  <c:v>0.7548611111111112</c:v>
                </c:pt>
                <c:pt idx="59">
                  <c:v>0.7548611111111112</c:v>
                </c:pt>
                <c:pt idx="60">
                  <c:v>0.7548611111111112</c:v>
                </c:pt>
                <c:pt idx="61">
                  <c:v>0.7548611111111112</c:v>
                </c:pt>
                <c:pt idx="62">
                  <c:v>0.75555555555555554</c:v>
                </c:pt>
                <c:pt idx="63">
                  <c:v>0.75555555555555554</c:v>
                </c:pt>
                <c:pt idx="64">
                  <c:v>0.75555555555555554</c:v>
                </c:pt>
                <c:pt idx="65">
                  <c:v>0.75624999999999998</c:v>
                </c:pt>
                <c:pt idx="66">
                  <c:v>0.75624999999999998</c:v>
                </c:pt>
                <c:pt idx="67">
                  <c:v>0.80208333333333337</c:v>
                </c:pt>
                <c:pt idx="68">
                  <c:v>0.80208333333333337</c:v>
                </c:pt>
                <c:pt idx="69">
                  <c:v>0.80208333333333337</c:v>
                </c:pt>
                <c:pt idx="70">
                  <c:v>0.80277777777777781</c:v>
                </c:pt>
                <c:pt idx="71">
                  <c:v>0.80277777777777781</c:v>
                </c:pt>
                <c:pt idx="72">
                  <c:v>0.80277777777777781</c:v>
                </c:pt>
                <c:pt idx="73">
                  <c:v>0.80277777777777781</c:v>
                </c:pt>
                <c:pt idx="74">
                  <c:v>0.80347222222222237</c:v>
                </c:pt>
                <c:pt idx="75">
                  <c:v>0.80347222222222237</c:v>
                </c:pt>
                <c:pt idx="76">
                  <c:v>0.80347222222222237</c:v>
                </c:pt>
                <c:pt idx="77">
                  <c:v>0.80208333333333337</c:v>
                </c:pt>
                <c:pt idx="78">
                  <c:v>0.80208333333333337</c:v>
                </c:pt>
                <c:pt idx="79">
                  <c:v>1.04375</c:v>
                </c:pt>
                <c:pt idx="80">
                  <c:v>1.04375</c:v>
                </c:pt>
                <c:pt idx="81">
                  <c:v>1.0444444444444445</c:v>
                </c:pt>
                <c:pt idx="82">
                  <c:v>1.0715277777777776</c:v>
                </c:pt>
                <c:pt idx="83">
                  <c:v>1.0722222222222222</c:v>
                </c:pt>
                <c:pt idx="84">
                  <c:v>1.0722222222222222</c:v>
                </c:pt>
                <c:pt idx="85">
                  <c:v>1.1201388888888888</c:v>
                </c:pt>
                <c:pt idx="86">
                  <c:v>1.1201388888888888</c:v>
                </c:pt>
                <c:pt idx="87">
                  <c:v>1.1208333333333333</c:v>
                </c:pt>
                <c:pt idx="88">
                  <c:v>1.1694444444444445</c:v>
                </c:pt>
                <c:pt idx="89">
                  <c:v>1.2034722222222223</c:v>
                </c:pt>
                <c:pt idx="90">
                  <c:v>1.1701388888888888</c:v>
                </c:pt>
                <c:pt idx="91">
                  <c:v>1.1708333333333334</c:v>
                </c:pt>
                <c:pt idx="92">
                  <c:v>1.2041666666666666</c:v>
                </c:pt>
                <c:pt idx="93">
                  <c:v>1.2041666666666666</c:v>
                </c:pt>
                <c:pt idx="94">
                  <c:v>1.3152777777777778</c:v>
                </c:pt>
                <c:pt idx="95">
                  <c:v>1.3159722222222221</c:v>
                </c:pt>
                <c:pt idx="96">
                  <c:v>1.3159722222222221</c:v>
                </c:pt>
                <c:pt idx="97">
                  <c:v>1.3576388888888891</c:v>
                </c:pt>
                <c:pt idx="98">
                  <c:v>1.3576388888888891</c:v>
                </c:pt>
                <c:pt idx="99">
                  <c:v>1.3583333333333334</c:v>
                </c:pt>
                <c:pt idx="100">
                  <c:v>0.65069444444444446</c:v>
                </c:pt>
                <c:pt idx="101">
                  <c:v>0.60347222222222219</c:v>
                </c:pt>
                <c:pt idx="102">
                  <c:v>0.65069444444444446</c:v>
                </c:pt>
                <c:pt idx="103">
                  <c:v>0.65069444444444446</c:v>
                </c:pt>
                <c:pt idx="104">
                  <c:v>0.65138888888888891</c:v>
                </c:pt>
                <c:pt idx="105">
                  <c:v>0.69166666666666665</c:v>
                </c:pt>
                <c:pt idx="106">
                  <c:v>0.7</c:v>
                </c:pt>
                <c:pt idx="107">
                  <c:v>0.7</c:v>
                </c:pt>
                <c:pt idx="108">
                  <c:v>0.7006944444444444</c:v>
                </c:pt>
                <c:pt idx="109">
                  <c:v>0.7006944444444444</c:v>
                </c:pt>
                <c:pt idx="110">
                  <c:v>0.7006944444444444</c:v>
                </c:pt>
                <c:pt idx="111">
                  <c:v>0.70138888888888884</c:v>
                </c:pt>
                <c:pt idx="112">
                  <c:v>0.70138888888888884</c:v>
                </c:pt>
                <c:pt idx="113">
                  <c:v>0.73472222222222217</c:v>
                </c:pt>
                <c:pt idx="114">
                  <c:v>0.73472222222222217</c:v>
                </c:pt>
                <c:pt idx="115">
                  <c:v>0.73541666666666661</c:v>
                </c:pt>
                <c:pt idx="116">
                  <c:v>0.73541666666666661</c:v>
                </c:pt>
                <c:pt idx="117">
                  <c:v>0.73611111111111105</c:v>
                </c:pt>
                <c:pt idx="118">
                  <c:v>0.84513888888888888</c:v>
                </c:pt>
                <c:pt idx="119">
                  <c:v>0.84583333333333333</c:v>
                </c:pt>
                <c:pt idx="120">
                  <c:v>0.84583333333333333</c:v>
                </c:pt>
                <c:pt idx="121">
                  <c:v>0.84652777777777777</c:v>
                </c:pt>
                <c:pt idx="122">
                  <c:v>0.84652777777777777</c:v>
                </c:pt>
                <c:pt idx="123">
                  <c:v>0.88472222222222219</c:v>
                </c:pt>
                <c:pt idx="124">
                  <c:v>0.88958333333333339</c:v>
                </c:pt>
                <c:pt idx="125">
                  <c:v>0.88958333333333339</c:v>
                </c:pt>
                <c:pt idx="126">
                  <c:v>0.88958333333333339</c:v>
                </c:pt>
                <c:pt idx="127">
                  <c:v>0.89027777777777772</c:v>
                </c:pt>
                <c:pt idx="128">
                  <c:v>0.89027777777777772</c:v>
                </c:pt>
                <c:pt idx="129">
                  <c:v>0.89027777777777772</c:v>
                </c:pt>
                <c:pt idx="130">
                  <c:v>0.89097222222222217</c:v>
                </c:pt>
                <c:pt idx="131">
                  <c:v>0.89097222222222217</c:v>
                </c:pt>
                <c:pt idx="132">
                  <c:v>0.98333333333333339</c:v>
                </c:pt>
                <c:pt idx="133">
                  <c:v>0.94791666666666663</c:v>
                </c:pt>
                <c:pt idx="134">
                  <c:v>0.94791666666666663</c:v>
                </c:pt>
                <c:pt idx="135">
                  <c:v>0.94791666666666663</c:v>
                </c:pt>
                <c:pt idx="136">
                  <c:v>0.94861111111111107</c:v>
                </c:pt>
                <c:pt idx="137">
                  <c:v>0.94930555555555551</c:v>
                </c:pt>
                <c:pt idx="138">
                  <c:v>0.94930555555555551</c:v>
                </c:pt>
                <c:pt idx="139">
                  <c:v>0.99722222222222223</c:v>
                </c:pt>
                <c:pt idx="140">
                  <c:v>0.99722222222222223</c:v>
                </c:pt>
                <c:pt idx="141">
                  <c:v>0.99791666666666656</c:v>
                </c:pt>
                <c:pt idx="142">
                  <c:v>0.99791666666666656</c:v>
                </c:pt>
                <c:pt idx="143">
                  <c:v>0.99791666666666656</c:v>
                </c:pt>
                <c:pt idx="144">
                  <c:v>1.0395833333333333</c:v>
                </c:pt>
                <c:pt idx="145">
                  <c:v>1.0326388888888889</c:v>
                </c:pt>
                <c:pt idx="146">
                  <c:v>1.0326388888888889</c:v>
                </c:pt>
                <c:pt idx="147">
                  <c:v>1.0395833333333333</c:v>
                </c:pt>
                <c:pt idx="148">
                  <c:v>1.0340277777777778</c:v>
                </c:pt>
                <c:pt idx="149">
                  <c:v>1.0340277777777778</c:v>
                </c:pt>
                <c:pt idx="150">
                  <c:v>1.1763888888888889</c:v>
                </c:pt>
                <c:pt idx="151">
                  <c:v>1.0340277777777778</c:v>
                </c:pt>
                <c:pt idx="152">
                  <c:v>1.1763888888888889</c:v>
                </c:pt>
                <c:pt idx="153">
                  <c:v>1.1444444444444444</c:v>
                </c:pt>
                <c:pt idx="154">
                  <c:v>1.1444444444444444</c:v>
                </c:pt>
                <c:pt idx="155">
                  <c:v>1.1444444444444444</c:v>
                </c:pt>
                <c:pt idx="156">
                  <c:v>1.1444444444444444</c:v>
                </c:pt>
                <c:pt idx="157">
                  <c:v>1.1868055555555557</c:v>
                </c:pt>
                <c:pt idx="158">
                  <c:v>1.1868055555555557</c:v>
                </c:pt>
                <c:pt idx="159">
                  <c:v>1.1868055555555557</c:v>
                </c:pt>
                <c:pt idx="160">
                  <c:v>1.1875</c:v>
                </c:pt>
                <c:pt idx="161">
                  <c:v>1.1875</c:v>
                </c:pt>
                <c:pt idx="162">
                  <c:v>1.1881944444444443</c:v>
                </c:pt>
              </c:numCache>
            </c:numRef>
          </c:xVal>
          <c:yVal>
            <c:numRef>
              <c:f>'All data'!$C$3:$C$165</c:f>
              <c:numCache>
                <c:formatCode>General</c:formatCode>
                <c:ptCount val="163"/>
                <c:pt idx="0">
                  <c:v>2186.8020000000001</c:v>
                </c:pt>
                <c:pt idx="1">
                  <c:v>2976.3440000000001</c:v>
                </c:pt>
                <c:pt idx="2">
                  <c:v>3138.8527499999996</c:v>
                </c:pt>
                <c:pt idx="3">
                  <c:v>973.78275000000008</c:v>
                </c:pt>
                <c:pt idx="4">
                  <c:v>1425.52225</c:v>
                </c:pt>
                <c:pt idx="5">
                  <c:v>1492.8865000000001</c:v>
                </c:pt>
                <c:pt idx="6">
                  <c:v>3472.0690000000004</c:v>
                </c:pt>
                <c:pt idx="7">
                  <c:v>485.59399999999982</c:v>
                </c:pt>
                <c:pt idx="8">
                  <c:v>1414.9389999999999</c:v>
                </c:pt>
                <c:pt idx="9">
                  <c:v>305.39499999999998</c:v>
                </c:pt>
                <c:pt idx="10">
                  <c:v>1122.4764999999998</c:v>
                </c:pt>
                <c:pt idx="11">
                  <c:v>311.67099999999982</c:v>
                </c:pt>
                <c:pt idx="12">
                  <c:v>2973.5145000000002</c:v>
                </c:pt>
                <c:pt idx="13">
                  <c:v>1480.63275</c:v>
                </c:pt>
                <c:pt idx="14">
                  <c:v>3740.88175</c:v>
                </c:pt>
                <c:pt idx="15">
                  <c:v>4604.0262500000008</c:v>
                </c:pt>
                <c:pt idx="16">
                  <c:v>2149.9094999999998</c:v>
                </c:pt>
                <c:pt idx="17">
                  <c:v>4215.4935000000005</c:v>
                </c:pt>
                <c:pt idx="18">
                  <c:v>4003.0232499999997</c:v>
                </c:pt>
                <c:pt idx="19">
                  <c:v>3470.8292499999998</c:v>
                </c:pt>
                <c:pt idx="20">
                  <c:v>3963.3867500000001</c:v>
                </c:pt>
                <c:pt idx="21">
                  <c:v>4510.9392500000004</c:v>
                </c:pt>
                <c:pt idx="22">
                  <c:v>4351.442</c:v>
                </c:pt>
                <c:pt idx="23">
                  <c:v>4173.7255000000005</c:v>
                </c:pt>
                <c:pt idx="24">
                  <c:v>3944.8562499999998</c:v>
                </c:pt>
                <c:pt idx="25">
                  <c:v>3420.9840000000004</c:v>
                </c:pt>
                <c:pt idx="26">
                  <c:v>5774.2077499999996</c:v>
                </c:pt>
                <c:pt idx="27">
                  <c:v>4733.0992499999993</c:v>
                </c:pt>
                <c:pt idx="28">
                  <c:v>4700.5237500000003</c:v>
                </c:pt>
                <c:pt idx="29">
                  <c:v>5350.5302499999998</c:v>
                </c:pt>
                <c:pt idx="30">
                  <c:v>4916.0235000000002</c:v>
                </c:pt>
                <c:pt idx="31">
                  <c:v>3695.5794999999998</c:v>
                </c:pt>
                <c:pt idx="32">
                  <c:v>5163.9182500000006</c:v>
                </c:pt>
                <c:pt idx="33">
                  <c:v>5745.6777499999998</c:v>
                </c:pt>
                <c:pt idx="34">
                  <c:v>4701.2354999999998</c:v>
                </c:pt>
                <c:pt idx="35">
                  <c:v>3442.4490000000001</c:v>
                </c:pt>
                <c:pt idx="36">
                  <c:v>4963.5505000000003</c:v>
                </c:pt>
                <c:pt idx="37">
                  <c:v>4471.7505000000001</c:v>
                </c:pt>
                <c:pt idx="38">
                  <c:v>5744.1360000000004</c:v>
                </c:pt>
                <c:pt idx="39">
                  <c:v>5577.9032499999994</c:v>
                </c:pt>
                <c:pt idx="40">
                  <c:v>5714.9392499999994</c:v>
                </c:pt>
                <c:pt idx="41">
                  <c:v>4945.0197500000004</c:v>
                </c:pt>
                <c:pt idx="42">
                  <c:v>5539.85275</c:v>
                </c:pt>
                <c:pt idx="43">
                  <c:v>5718.4227499999997</c:v>
                </c:pt>
                <c:pt idx="44">
                  <c:v>4017.6012500000006</c:v>
                </c:pt>
                <c:pt idx="45">
                  <c:v>4798.4797500000004</c:v>
                </c:pt>
                <c:pt idx="46">
                  <c:v>2370.0150000000003</c:v>
                </c:pt>
                <c:pt idx="47">
                  <c:v>5450.9587499999998</c:v>
                </c:pt>
                <c:pt idx="48">
                  <c:v>5757.9852499999997</c:v>
                </c:pt>
                <c:pt idx="49">
                  <c:v>3632.5370000000003</c:v>
                </c:pt>
                <c:pt idx="50">
                  <c:v>5113.4319999999998</c:v>
                </c:pt>
                <c:pt idx="51">
                  <c:v>5902.7427500000003</c:v>
                </c:pt>
                <c:pt idx="52">
                  <c:v>4555.7945</c:v>
                </c:pt>
                <c:pt idx="53">
                  <c:v>5752.6502499999997</c:v>
                </c:pt>
                <c:pt idx="54">
                  <c:v>4393.098</c:v>
                </c:pt>
                <c:pt idx="55">
                  <c:v>2838.7912499999998</c:v>
                </c:pt>
                <c:pt idx="56">
                  <c:v>1286.2094999999999</c:v>
                </c:pt>
                <c:pt idx="57">
                  <c:v>2257.7049999999995</c:v>
                </c:pt>
                <c:pt idx="58">
                  <c:v>3162.4992499999998</c:v>
                </c:pt>
                <c:pt idx="59">
                  <c:v>2876.7957500000002</c:v>
                </c:pt>
                <c:pt idx="60">
                  <c:v>2806.9014999999999</c:v>
                </c:pt>
                <c:pt idx="61">
                  <c:v>5143.9230000000007</c:v>
                </c:pt>
                <c:pt idx="62">
                  <c:v>2862.0225</c:v>
                </c:pt>
                <c:pt idx="63">
                  <c:v>3541.9150000000004</c:v>
                </c:pt>
                <c:pt idx="64">
                  <c:v>3230.2145</c:v>
                </c:pt>
                <c:pt idx="65">
                  <c:v>2477.1424999999999</c:v>
                </c:pt>
                <c:pt idx="66">
                  <c:v>2294.6509999999998</c:v>
                </c:pt>
                <c:pt idx="67">
                  <c:v>1677.0899999999997</c:v>
                </c:pt>
                <c:pt idx="68">
                  <c:v>3085.91725</c:v>
                </c:pt>
                <c:pt idx="69">
                  <c:v>1996.64975</c:v>
                </c:pt>
                <c:pt idx="70">
                  <c:v>2501.9102499999999</c:v>
                </c:pt>
                <c:pt idx="71">
                  <c:v>1964.7179999999998</c:v>
                </c:pt>
                <c:pt idx="72">
                  <c:v>2472.4807500000002</c:v>
                </c:pt>
                <c:pt idx="73">
                  <c:v>1777.0172499999996</c:v>
                </c:pt>
                <c:pt idx="74">
                  <c:v>2962.9082499999995</c:v>
                </c:pt>
                <c:pt idx="75">
                  <c:v>1327.2842499999999</c:v>
                </c:pt>
                <c:pt idx="76">
                  <c:v>3306.2552500000002</c:v>
                </c:pt>
                <c:pt idx="77">
                  <c:v>2115.0620000000004</c:v>
                </c:pt>
                <c:pt idx="78">
                  <c:v>1693.8230000000003</c:v>
                </c:pt>
                <c:pt idx="79">
                  <c:v>7093.6554999999989</c:v>
                </c:pt>
                <c:pt idx="80">
                  <c:v>7020.5567499999997</c:v>
                </c:pt>
                <c:pt idx="81">
                  <c:v>6293.5590000000002</c:v>
                </c:pt>
                <c:pt idx="82">
                  <c:v>7355.3552499999996</c:v>
                </c:pt>
                <c:pt idx="83">
                  <c:v>7541.7127500000006</c:v>
                </c:pt>
                <c:pt idx="84">
                  <c:v>7482.2105000000001</c:v>
                </c:pt>
                <c:pt idx="85">
                  <c:v>7337.5485000000008</c:v>
                </c:pt>
                <c:pt idx="86">
                  <c:v>4613.6289999999999</c:v>
                </c:pt>
                <c:pt idx="87">
                  <c:v>8264.9482500000013</c:v>
                </c:pt>
                <c:pt idx="88">
                  <c:v>8374.2242499999993</c:v>
                </c:pt>
                <c:pt idx="89">
                  <c:v>3318.3772499999995</c:v>
                </c:pt>
                <c:pt idx="90">
                  <c:v>4143.4542499999998</c:v>
                </c:pt>
                <c:pt idx="91">
                  <c:v>5431.7772499999992</c:v>
                </c:pt>
                <c:pt idx="92">
                  <c:v>4495.0250000000005</c:v>
                </c:pt>
                <c:pt idx="93">
                  <c:v>6357.1674999999996</c:v>
                </c:pt>
                <c:pt idx="94">
                  <c:v>3961.72325</c:v>
                </c:pt>
                <c:pt idx="95">
                  <c:v>1766.3257499999995</c:v>
                </c:pt>
                <c:pt idx="96">
                  <c:v>1624.2315000000003</c:v>
                </c:pt>
                <c:pt idx="97">
                  <c:v>2282.4894999999997</c:v>
                </c:pt>
                <c:pt idx="98">
                  <c:v>3608.6837500000001</c:v>
                </c:pt>
                <c:pt idx="99">
                  <c:v>2721.5165000000006</c:v>
                </c:pt>
                <c:pt idx="100">
                  <c:v>3424.5740000000001</c:v>
                </c:pt>
                <c:pt idx="101">
                  <c:v>2423.6327499999998</c:v>
                </c:pt>
                <c:pt idx="102">
                  <c:v>4657.38825</c:v>
                </c:pt>
                <c:pt idx="103">
                  <c:v>2252.92425</c:v>
                </c:pt>
                <c:pt idx="104">
                  <c:v>4405.3525</c:v>
                </c:pt>
                <c:pt idx="105">
                  <c:v>5442.7127499999997</c:v>
                </c:pt>
                <c:pt idx="106">
                  <c:v>1929.8737500000007</c:v>
                </c:pt>
                <c:pt idx="107">
                  <c:v>5080.9094999999998</c:v>
                </c:pt>
                <c:pt idx="108">
                  <c:v>5500.0462499999994</c:v>
                </c:pt>
                <c:pt idx="109">
                  <c:v>2768.84375</c:v>
                </c:pt>
                <c:pt idx="110">
                  <c:v>3227.4845000000005</c:v>
                </c:pt>
                <c:pt idx="111">
                  <c:v>5329.152</c:v>
                </c:pt>
                <c:pt idx="112">
                  <c:v>5487.6572500000002</c:v>
                </c:pt>
                <c:pt idx="113">
                  <c:v>5869.3215</c:v>
                </c:pt>
                <c:pt idx="114">
                  <c:v>5752.6557499999999</c:v>
                </c:pt>
                <c:pt idx="115">
                  <c:v>1464.1074999999996</c:v>
                </c:pt>
                <c:pt idx="116">
                  <c:v>2663.6892500000004</c:v>
                </c:pt>
                <c:pt idx="117">
                  <c:v>3753.9987500000002</c:v>
                </c:pt>
                <c:pt idx="118">
                  <c:v>2468.2697500000004</c:v>
                </c:pt>
                <c:pt idx="119">
                  <c:v>2902.4132500000001</c:v>
                </c:pt>
                <c:pt idx="120">
                  <c:v>1436.0282499999998</c:v>
                </c:pt>
                <c:pt idx="121">
                  <c:v>2944.2290000000003</c:v>
                </c:pt>
                <c:pt idx="122">
                  <c:v>1425.5295000000001</c:v>
                </c:pt>
                <c:pt idx="123">
                  <c:v>3292.2650000000003</c:v>
                </c:pt>
                <c:pt idx="124">
                  <c:v>4733.3947499999995</c:v>
                </c:pt>
                <c:pt idx="125">
                  <c:v>1538.7697499999999</c:v>
                </c:pt>
                <c:pt idx="126">
                  <c:v>2920.7187500000005</c:v>
                </c:pt>
                <c:pt idx="127">
                  <c:v>2443.1972500000006</c:v>
                </c:pt>
                <c:pt idx="128">
                  <c:v>2285.5062499999999</c:v>
                </c:pt>
                <c:pt idx="129">
                  <c:v>1189.0335</c:v>
                </c:pt>
                <c:pt idx="130">
                  <c:v>4867.2214999999997</c:v>
                </c:pt>
                <c:pt idx="131">
                  <c:v>2181.1679999999997</c:v>
                </c:pt>
                <c:pt idx="132">
                  <c:v>5254.3109999999997</c:v>
                </c:pt>
                <c:pt idx="133">
                  <c:v>3554.9632500000002</c:v>
                </c:pt>
                <c:pt idx="134">
                  <c:v>2508.6237500000002</c:v>
                </c:pt>
                <c:pt idx="135">
                  <c:v>3048.0427500000005</c:v>
                </c:pt>
                <c:pt idx="136">
                  <c:v>1012.5427500000001</c:v>
                </c:pt>
                <c:pt idx="137">
                  <c:v>2601.8670000000002</c:v>
                </c:pt>
                <c:pt idx="138">
                  <c:v>3241.0955000000004</c:v>
                </c:pt>
                <c:pt idx="139">
                  <c:v>5113.0367500000002</c:v>
                </c:pt>
                <c:pt idx="140">
                  <c:v>3972.7957500000002</c:v>
                </c:pt>
                <c:pt idx="141">
                  <c:v>5810.5527499999998</c:v>
                </c:pt>
                <c:pt idx="142">
                  <c:v>4972.0877499999997</c:v>
                </c:pt>
                <c:pt idx="143">
                  <c:v>5017.4017500000009</c:v>
                </c:pt>
                <c:pt idx="144">
                  <c:v>2857.9777499999996</c:v>
                </c:pt>
                <c:pt idx="145">
                  <c:v>5910.8267500000011</c:v>
                </c:pt>
                <c:pt idx="146">
                  <c:v>6489.4912500000009</c:v>
                </c:pt>
                <c:pt idx="147">
                  <c:v>6244.8647499999997</c:v>
                </c:pt>
                <c:pt idx="148">
                  <c:v>4324.5540000000001</c:v>
                </c:pt>
                <c:pt idx="149">
                  <c:v>5868.0839999999998</c:v>
                </c:pt>
                <c:pt idx="150">
                  <c:v>5314.2862500000001</c:v>
                </c:pt>
                <c:pt idx="151">
                  <c:v>5615.7772500000001</c:v>
                </c:pt>
                <c:pt idx="152">
                  <c:v>5099.3610000000008</c:v>
                </c:pt>
                <c:pt idx="153">
                  <c:v>3177.2657499999996</c:v>
                </c:pt>
                <c:pt idx="154">
                  <c:v>6739.9162500000011</c:v>
                </c:pt>
                <c:pt idx="155">
                  <c:v>3304.0997499999999</c:v>
                </c:pt>
                <c:pt idx="156">
                  <c:v>5254.1844999999994</c:v>
                </c:pt>
                <c:pt idx="157">
                  <c:v>4248.5815000000002</c:v>
                </c:pt>
                <c:pt idx="158">
                  <c:v>4611.076</c:v>
                </c:pt>
                <c:pt idx="159">
                  <c:v>3263.3442500000001</c:v>
                </c:pt>
                <c:pt idx="160">
                  <c:v>3778.5519999999997</c:v>
                </c:pt>
                <c:pt idx="161">
                  <c:v>2092.5370000000003</c:v>
                </c:pt>
                <c:pt idx="162">
                  <c:v>2556.4652500000002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16-4F61-BBBD-80750075515E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'All data'!$E$3:$E$174</c:f>
              <c:numCache>
                <c:formatCode>h:mm</c:formatCode>
                <c:ptCount val="172"/>
                <c:pt idx="0">
                  <c:v>0.47430555555555554</c:v>
                </c:pt>
                <c:pt idx="1">
                  <c:v>0.47499999999999998</c:v>
                </c:pt>
                <c:pt idx="2">
                  <c:v>0.47569444444444442</c:v>
                </c:pt>
                <c:pt idx="3">
                  <c:v>0.47569444444444442</c:v>
                </c:pt>
                <c:pt idx="4">
                  <c:v>0.47569444444444442</c:v>
                </c:pt>
                <c:pt idx="5">
                  <c:v>0.47638888888888886</c:v>
                </c:pt>
                <c:pt idx="6">
                  <c:v>0.4770833333333333</c:v>
                </c:pt>
                <c:pt idx="7">
                  <c:v>0.4770833333333333</c:v>
                </c:pt>
                <c:pt idx="8">
                  <c:v>0.51180555555555551</c:v>
                </c:pt>
                <c:pt idx="9">
                  <c:v>0.51250000000000007</c:v>
                </c:pt>
                <c:pt idx="10">
                  <c:v>0.51250000000000007</c:v>
                </c:pt>
                <c:pt idx="11">
                  <c:v>0.51250000000000007</c:v>
                </c:pt>
                <c:pt idx="12">
                  <c:v>0.5131944444444444</c:v>
                </c:pt>
                <c:pt idx="13">
                  <c:v>0.5131944444444444</c:v>
                </c:pt>
                <c:pt idx="14">
                  <c:v>0.51388888888888895</c:v>
                </c:pt>
                <c:pt idx="15">
                  <c:v>0.51388888888888895</c:v>
                </c:pt>
                <c:pt idx="16">
                  <c:v>0.51458333333333328</c:v>
                </c:pt>
                <c:pt idx="17">
                  <c:v>0.56458333333333333</c:v>
                </c:pt>
                <c:pt idx="18">
                  <c:v>0.56458333333333333</c:v>
                </c:pt>
                <c:pt idx="19">
                  <c:v>0.56458333333333333</c:v>
                </c:pt>
                <c:pt idx="20">
                  <c:v>0.56458333333333333</c:v>
                </c:pt>
                <c:pt idx="21">
                  <c:v>0.56527777777777777</c:v>
                </c:pt>
                <c:pt idx="22">
                  <c:v>0.56527777777777777</c:v>
                </c:pt>
                <c:pt idx="23">
                  <c:v>0.56527777777777777</c:v>
                </c:pt>
                <c:pt idx="24">
                  <c:v>0.56597222222222221</c:v>
                </c:pt>
                <c:pt idx="25">
                  <c:v>0.56597222222222221</c:v>
                </c:pt>
                <c:pt idx="26">
                  <c:v>0.6118055555555556</c:v>
                </c:pt>
                <c:pt idx="27">
                  <c:v>0.61250000000000004</c:v>
                </c:pt>
                <c:pt idx="28">
                  <c:v>0.61250000000000004</c:v>
                </c:pt>
                <c:pt idx="29">
                  <c:v>0.61319444444444449</c:v>
                </c:pt>
                <c:pt idx="30">
                  <c:v>0.61319444444444449</c:v>
                </c:pt>
                <c:pt idx="31">
                  <c:v>0.61458333333333337</c:v>
                </c:pt>
                <c:pt idx="32">
                  <c:v>0.61527777777777781</c:v>
                </c:pt>
                <c:pt idx="33">
                  <c:v>0.61527777777777781</c:v>
                </c:pt>
                <c:pt idx="34">
                  <c:v>0.61527777777777781</c:v>
                </c:pt>
                <c:pt idx="35">
                  <c:v>0.64722222222222225</c:v>
                </c:pt>
                <c:pt idx="36">
                  <c:v>0.64722222222222225</c:v>
                </c:pt>
                <c:pt idx="37">
                  <c:v>0.6479166666666667</c:v>
                </c:pt>
                <c:pt idx="38">
                  <c:v>0.64861111111111114</c:v>
                </c:pt>
                <c:pt idx="39">
                  <c:v>0.64930555555555558</c:v>
                </c:pt>
                <c:pt idx="40">
                  <c:v>0.64930555555555558</c:v>
                </c:pt>
                <c:pt idx="41">
                  <c:v>0.64930555555555558</c:v>
                </c:pt>
                <c:pt idx="42">
                  <c:v>0.65</c:v>
                </c:pt>
                <c:pt idx="43">
                  <c:v>0.65</c:v>
                </c:pt>
                <c:pt idx="44">
                  <c:v>0.75694444444444453</c:v>
                </c:pt>
                <c:pt idx="45">
                  <c:v>0.75763888888888897</c:v>
                </c:pt>
                <c:pt idx="46">
                  <c:v>0.75763888888888897</c:v>
                </c:pt>
                <c:pt idx="47">
                  <c:v>0.75763888888888897</c:v>
                </c:pt>
                <c:pt idx="48">
                  <c:v>0.75763888888888897</c:v>
                </c:pt>
                <c:pt idx="49">
                  <c:v>0.7583333333333333</c:v>
                </c:pt>
                <c:pt idx="50">
                  <c:v>0.75902777777777775</c:v>
                </c:pt>
                <c:pt idx="51">
                  <c:v>0.75902777777777775</c:v>
                </c:pt>
                <c:pt idx="52">
                  <c:v>0.7597222222222223</c:v>
                </c:pt>
                <c:pt idx="53">
                  <c:v>0.80347222222222237</c:v>
                </c:pt>
                <c:pt idx="54">
                  <c:v>0.8041666666666667</c:v>
                </c:pt>
                <c:pt idx="55">
                  <c:v>0.8041666666666667</c:v>
                </c:pt>
                <c:pt idx="56">
                  <c:v>0.8041666666666667</c:v>
                </c:pt>
                <c:pt idx="57">
                  <c:v>0.8041666666666667</c:v>
                </c:pt>
                <c:pt idx="58">
                  <c:v>0.8041666666666667</c:v>
                </c:pt>
                <c:pt idx="59">
                  <c:v>0.80486111111111114</c:v>
                </c:pt>
                <c:pt idx="60">
                  <c:v>0.80486111111111114</c:v>
                </c:pt>
                <c:pt idx="61" formatCode="[h]:mm:ss">
                  <c:v>1.0465277777777777</c:v>
                </c:pt>
                <c:pt idx="62" formatCode="[h]:mm:ss">
                  <c:v>1.0465277777777777</c:v>
                </c:pt>
                <c:pt idx="63" formatCode="[h]:mm:ss">
                  <c:v>1.0472222222222223</c:v>
                </c:pt>
                <c:pt idx="64" formatCode="[h]:mm:ss">
                  <c:v>1.0472222222222223</c:v>
                </c:pt>
                <c:pt idx="65" formatCode="[h]:mm:ss">
                  <c:v>1.0479166666666666</c:v>
                </c:pt>
                <c:pt idx="66" formatCode="[h]:mm:ss">
                  <c:v>1.0486111111111112</c:v>
                </c:pt>
                <c:pt idx="67" formatCode="[h]:mm:ss">
                  <c:v>1.0493055555555555</c:v>
                </c:pt>
                <c:pt idx="68" formatCode="[h]:mm:ss">
                  <c:v>1.0729166666666667</c:v>
                </c:pt>
                <c:pt idx="69" formatCode="[h]:mm:ss">
                  <c:v>1.0736111111111111</c:v>
                </c:pt>
                <c:pt idx="70" formatCode="[h]:mm:ss">
                  <c:v>1.0736111111111111</c:v>
                </c:pt>
                <c:pt idx="71" formatCode="[h]:mm:ss">
                  <c:v>1.0736111111111111</c:v>
                </c:pt>
                <c:pt idx="72" formatCode="[h]:mm:ss">
                  <c:v>1.0743055555555556</c:v>
                </c:pt>
                <c:pt idx="73" formatCode="[h]:mm:ss">
                  <c:v>1.0743055555555556</c:v>
                </c:pt>
                <c:pt idx="74" formatCode="[h]:mm:ss">
                  <c:v>1.0743055555555556</c:v>
                </c:pt>
                <c:pt idx="75" formatCode="[h]:mm:ss">
                  <c:v>1.0756944444444445</c:v>
                </c:pt>
                <c:pt idx="76" formatCode="[h]:mm:ss">
                  <c:v>1.0798611111111112</c:v>
                </c:pt>
                <c:pt idx="77" formatCode="[h]:mm:ss">
                  <c:v>1.0798611111111112</c:v>
                </c:pt>
                <c:pt idx="78" formatCode="[h]:mm:ss">
                  <c:v>1.0805555555555555</c:v>
                </c:pt>
                <c:pt idx="79" formatCode="[h]:mm:ss">
                  <c:v>1.0805555555555555</c:v>
                </c:pt>
                <c:pt idx="80" formatCode="[h]:mm:ss">
                  <c:v>1.0805555555555555</c:v>
                </c:pt>
                <c:pt idx="81" formatCode="[h]:mm:ss">
                  <c:v>1.08125</c:v>
                </c:pt>
                <c:pt idx="82" formatCode="[h]:mm:ss">
                  <c:v>1.08125</c:v>
                </c:pt>
                <c:pt idx="83" formatCode="[h]:mm:ss">
                  <c:v>1.1722222222222221</c:v>
                </c:pt>
                <c:pt idx="84" formatCode="[h]:mm:ss">
                  <c:v>1.1722222222222221</c:v>
                </c:pt>
                <c:pt idx="85" formatCode="[h]:mm:ss">
                  <c:v>1.1722222222222221</c:v>
                </c:pt>
                <c:pt idx="86" formatCode="[h]:mm:ss">
                  <c:v>1.1729166666666666</c:v>
                </c:pt>
                <c:pt idx="87" formatCode="[h]:mm:ss">
                  <c:v>1.1729166666666666</c:v>
                </c:pt>
                <c:pt idx="88" formatCode="[h]:mm:ss">
                  <c:v>1.1736111111111112</c:v>
                </c:pt>
                <c:pt idx="89" formatCode="[h]:mm:ss">
                  <c:v>1.1736111111111112</c:v>
                </c:pt>
                <c:pt idx="90" formatCode="[h]:mm:ss">
                  <c:v>1.1743055555555557</c:v>
                </c:pt>
                <c:pt idx="91" formatCode="[h]:mm:ss">
                  <c:v>1.1749999999999998</c:v>
                </c:pt>
                <c:pt idx="92" formatCode="[h]:mm:ss">
                  <c:v>1.2048611111111112</c:v>
                </c:pt>
                <c:pt idx="93" formatCode="[h]:mm:ss">
                  <c:v>1.2048611111111112</c:v>
                </c:pt>
                <c:pt idx="94" formatCode="[h]:mm:ss">
                  <c:v>1.2048611111111112</c:v>
                </c:pt>
                <c:pt idx="95" formatCode="[h]:mm:ss">
                  <c:v>1.2055555555555557</c:v>
                </c:pt>
                <c:pt idx="96" formatCode="[h]:mm:ss">
                  <c:v>1.2055555555555557</c:v>
                </c:pt>
                <c:pt idx="97" formatCode="[h]:mm:ss">
                  <c:v>1.2055555555555557</c:v>
                </c:pt>
                <c:pt idx="98" formatCode="[h]:mm:ss">
                  <c:v>1.2055555555555557</c:v>
                </c:pt>
                <c:pt idx="99" formatCode="[h]:mm:ss">
                  <c:v>1.2062499999999998</c:v>
                </c:pt>
                <c:pt idx="100" formatCode="[h]:mm:ss">
                  <c:v>1.3166666666666669</c:v>
                </c:pt>
                <c:pt idx="101" formatCode="[h]:mm:ss">
                  <c:v>1.3180555555555555</c:v>
                </c:pt>
                <c:pt idx="102" formatCode="[h]:mm:ss">
                  <c:v>1.3180555555555555</c:v>
                </c:pt>
                <c:pt idx="103" formatCode="[h]:mm:ss">
                  <c:v>1.3187500000000001</c:v>
                </c:pt>
                <c:pt idx="104" formatCode="[h]:mm:ss">
                  <c:v>1.3187500000000001</c:v>
                </c:pt>
                <c:pt idx="105" formatCode="[h]:mm:ss">
                  <c:v>1.3194444444444446</c:v>
                </c:pt>
                <c:pt idx="106" formatCode="[h]:mm:ss">
                  <c:v>1.3194444444444446</c:v>
                </c:pt>
                <c:pt idx="107" formatCode="[h]:mm:ss">
                  <c:v>1.3194444444444446</c:v>
                </c:pt>
                <c:pt idx="108" formatCode="[h]:mm:ss">
                  <c:v>1.3583333333333334</c:v>
                </c:pt>
                <c:pt idx="109" formatCode="[h]:mm:ss">
                  <c:v>1.3590277777777779</c:v>
                </c:pt>
                <c:pt idx="110" formatCode="[h]:mm:ss">
                  <c:v>1.3590277777777779</c:v>
                </c:pt>
                <c:pt idx="111" formatCode="[h]:mm:ss">
                  <c:v>1.3590277777777779</c:v>
                </c:pt>
                <c:pt idx="112" formatCode="[h]:mm:ss">
                  <c:v>1.3590277777777779</c:v>
                </c:pt>
                <c:pt idx="113" formatCode="[h]:mm:ss">
                  <c:v>1.3597222222222221</c:v>
                </c:pt>
                <c:pt idx="114" formatCode="[h]:mm:ss">
                  <c:v>1.3597222222222221</c:v>
                </c:pt>
                <c:pt idx="115" formatCode="[h]:mm:ss">
                  <c:v>0.70208333333333328</c:v>
                </c:pt>
                <c:pt idx="116" formatCode="[h]:mm:ss">
                  <c:v>0.70277777777777772</c:v>
                </c:pt>
                <c:pt idx="117" formatCode="[h]:mm:ss">
                  <c:v>0.70347222222222217</c:v>
                </c:pt>
                <c:pt idx="118" formatCode="[h]:mm:ss">
                  <c:v>0.70347222222222217</c:v>
                </c:pt>
                <c:pt idx="119" formatCode="[h]:mm:ss">
                  <c:v>0.70347222222222217</c:v>
                </c:pt>
                <c:pt idx="120" formatCode="[h]:mm:ss">
                  <c:v>0.70347222222222217</c:v>
                </c:pt>
                <c:pt idx="121" formatCode="[h]:mm:ss">
                  <c:v>0.70347222222222217</c:v>
                </c:pt>
                <c:pt idx="122" formatCode="[h]:mm:ss">
                  <c:v>0.70347222222222217</c:v>
                </c:pt>
                <c:pt idx="123" formatCode="[h]:mm:ss">
                  <c:v>0.70416666666666661</c:v>
                </c:pt>
                <c:pt idx="124" formatCode="[h]:mm:ss">
                  <c:v>0.70486111111111105</c:v>
                </c:pt>
                <c:pt idx="125" formatCode="[h]:mm:ss">
                  <c:v>0.73819444444444438</c:v>
                </c:pt>
                <c:pt idx="126" formatCode="[h]:mm:ss">
                  <c:v>0.73819444444444438</c:v>
                </c:pt>
                <c:pt idx="127" formatCode="[h]:mm:ss">
                  <c:v>0.73888888888888882</c:v>
                </c:pt>
                <c:pt idx="128" formatCode="[h]:mm:ss">
                  <c:v>0.73888888888888882</c:v>
                </c:pt>
                <c:pt idx="129" formatCode="[h]:mm:ss">
                  <c:v>0.73888888888888882</c:v>
                </c:pt>
                <c:pt idx="130" formatCode="[h]:mm:ss">
                  <c:v>0.73888888888888882</c:v>
                </c:pt>
                <c:pt idx="131" formatCode="[h]:mm:ss">
                  <c:v>0.73888888888888882</c:v>
                </c:pt>
                <c:pt idx="132" formatCode="[h]:mm:ss">
                  <c:v>0.74027777777777781</c:v>
                </c:pt>
                <c:pt idx="133" formatCode="[h]:mm:ss">
                  <c:v>0.84791666666666665</c:v>
                </c:pt>
                <c:pt idx="134" formatCode="[h]:mm:ss">
                  <c:v>0.84861111111111109</c:v>
                </c:pt>
                <c:pt idx="135" formatCode="[h]:mm:ss">
                  <c:v>0.84861111111111109</c:v>
                </c:pt>
                <c:pt idx="136" formatCode="[h]:mm:ss">
                  <c:v>0.84930555555555554</c:v>
                </c:pt>
                <c:pt idx="137" formatCode="[h]:mm:ss">
                  <c:v>0.84930555555555554</c:v>
                </c:pt>
                <c:pt idx="138" formatCode="[h]:mm:ss">
                  <c:v>0.84930555555555554</c:v>
                </c:pt>
                <c:pt idx="139" formatCode="[h]:mm:ss">
                  <c:v>0.84930555555555554</c:v>
                </c:pt>
                <c:pt idx="140" formatCode="[h]:mm:ss">
                  <c:v>0.84999999999999987</c:v>
                </c:pt>
                <c:pt idx="141" formatCode="[h]:mm:ss">
                  <c:v>0.84999999999999987</c:v>
                </c:pt>
                <c:pt idx="142" formatCode="[h]:mm:ss">
                  <c:v>0.89166666666666661</c:v>
                </c:pt>
                <c:pt idx="143" formatCode="[h]:mm:ss">
                  <c:v>0.89166666666666661</c:v>
                </c:pt>
                <c:pt idx="144" formatCode="[h]:mm:ss">
                  <c:v>0.89236111111111116</c:v>
                </c:pt>
                <c:pt idx="145" formatCode="[h]:mm:ss">
                  <c:v>0.89236111111111116</c:v>
                </c:pt>
                <c:pt idx="146" formatCode="[h]:mm:ss">
                  <c:v>0.89305555555555549</c:v>
                </c:pt>
                <c:pt idx="147" formatCode="[h]:mm:ss">
                  <c:v>0.89374999999999993</c:v>
                </c:pt>
                <c:pt idx="148" formatCode="[h]:mm:ss">
                  <c:v>0.95</c:v>
                </c:pt>
                <c:pt idx="149" formatCode="[h]:mm:ss">
                  <c:v>0.9506944444444444</c:v>
                </c:pt>
                <c:pt idx="150" formatCode="[h]:mm:ss">
                  <c:v>0.9506944444444444</c:v>
                </c:pt>
                <c:pt idx="151" formatCode="[h]:mm:ss">
                  <c:v>0.9506944444444444</c:v>
                </c:pt>
                <c:pt idx="152" formatCode="[h]:mm:ss">
                  <c:v>0.95138888888888884</c:v>
                </c:pt>
                <c:pt idx="153" formatCode="[h]:mm:ss">
                  <c:v>0.95138888888888884</c:v>
                </c:pt>
                <c:pt idx="154" formatCode="[h]:mm:ss">
                  <c:v>0.95208333333333328</c:v>
                </c:pt>
                <c:pt idx="155" formatCode="[h]:mm:ss">
                  <c:v>0.95277777777777772</c:v>
                </c:pt>
                <c:pt idx="156" formatCode="[h]:mm:ss">
                  <c:v>1.0395833333333333</c:v>
                </c:pt>
                <c:pt idx="157" formatCode="[h]:mm:ss">
                  <c:v>1</c:v>
                </c:pt>
                <c:pt idx="158" formatCode="[h]:mm:ss">
                  <c:v>1</c:v>
                </c:pt>
                <c:pt idx="159" formatCode="[h]:mm:ss">
                  <c:v>1.0006944444444446</c:v>
                </c:pt>
                <c:pt idx="160" formatCode="[h]:mm:ss">
                  <c:v>1.0013888888888889</c:v>
                </c:pt>
                <c:pt idx="161" formatCode="[h]:mm:ss">
                  <c:v>1.0013888888888889</c:v>
                </c:pt>
                <c:pt idx="162" formatCode="[h]:mm:ss">
                  <c:v>1.0013888888888889</c:v>
                </c:pt>
                <c:pt idx="163" formatCode="[h]:mm:ss">
                  <c:v>1.0013888888888889</c:v>
                </c:pt>
                <c:pt idx="164" formatCode="[h]:mm:ss">
                  <c:v>1.0354166666666667</c:v>
                </c:pt>
                <c:pt idx="165" formatCode="[h]:mm:ss">
                  <c:v>1.0354166666666667</c:v>
                </c:pt>
                <c:pt idx="166" formatCode="[h]:mm:ss">
                  <c:v>1.0354166666666667</c:v>
                </c:pt>
                <c:pt idx="167" formatCode="[h]:mm:ss">
                  <c:v>1.0361111111111112</c:v>
                </c:pt>
                <c:pt idx="168" formatCode="[h]:mm:ss">
                  <c:v>1.0361111111111112</c:v>
                </c:pt>
                <c:pt idx="169" formatCode="[h]:mm:ss">
                  <c:v>1.0361111111111112</c:v>
                </c:pt>
                <c:pt idx="170" formatCode="[h]:mm:ss">
                  <c:v>1.0361111111111112</c:v>
                </c:pt>
                <c:pt idx="171" formatCode="[h]:mm:ss">
                  <c:v>1.0361111111111112</c:v>
                </c:pt>
              </c:numCache>
            </c:numRef>
          </c:xVal>
          <c:yVal>
            <c:numRef>
              <c:f>'All data'!$F$3:$F$174</c:f>
              <c:numCache>
                <c:formatCode>General</c:formatCode>
                <c:ptCount val="172"/>
                <c:pt idx="0">
                  <c:v>126.61525000000006</c:v>
                </c:pt>
                <c:pt idx="1">
                  <c:v>274.34249999999975</c:v>
                </c:pt>
                <c:pt idx="2">
                  <c:v>204.90200000000027</c:v>
                </c:pt>
                <c:pt idx="3">
                  <c:v>211.50499999999988</c:v>
                </c:pt>
                <c:pt idx="4">
                  <c:v>251.44800000000009</c:v>
                </c:pt>
                <c:pt idx="5">
                  <c:v>185.27800000000002</c:v>
                </c:pt>
                <c:pt idx="6">
                  <c:v>125.8142499999999</c:v>
                </c:pt>
                <c:pt idx="7">
                  <c:v>184.51374999999985</c:v>
                </c:pt>
                <c:pt idx="8">
                  <c:v>218.44775000000004</c:v>
                </c:pt>
                <c:pt idx="9">
                  <c:v>186.27300000000014</c:v>
                </c:pt>
                <c:pt idx="10">
                  <c:v>177.02749999999992</c:v>
                </c:pt>
                <c:pt idx="11">
                  <c:v>245.1422500000001</c:v>
                </c:pt>
                <c:pt idx="12">
                  <c:v>212.83224999999993</c:v>
                </c:pt>
                <c:pt idx="13">
                  <c:v>258.80224999999996</c:v>
                </c:pt>
                <c:pt idx="14">
                  <c:v>246.43675000000007</c:v>
                </c:pt>
                <c:pt idx="15">
                  <c:v>223.0307499999999</c:v>
                </c:pt>
                <c:pt idx="16">
                  <c:v>198.9820000000002</c:v>
                </c:pt>
                <c:pt idx="17">
                  <c:v>218.20000000000005</c:v>
                </c:pt>
                <c:pt idx="18">
                  <c:v>231.84550000000013</c:v>
                </c:pt>
                <c:pt idx="19">
                  <c:v>169.76900000000023</c:v>
                </c:pt>
                <c:pt idx="20">
                  <c:v>229.21300000000019</c:v>
                </c:pt>
                <c:pt idx="21">
                  <c:v>160.69924999999989</c:v>
                </c:pt>
                <c:pt idx="22">
                  <c:v>217.55174999999986</c:v>
                </c:pt>
                <c:pt idx="23">
                  <c:v>146.77125000000024</c:v>
                </c:pt>
                <c:pt idx="24">
                  <c:v>267.58474999999999</c:v>
                </c:pt>
                <c:pt idx="25">
                  <c:v>165.86975000000029</c:v>
                </c:pt>
                <c:pt idx="26">
                  <c:v>205.52449999999999</c:v>
                </c:pt>
                <c:pt idx="27">
                  <c:v>209.34500000000003</c:v>
                </c:pt>
                <c:pt idx="28">
                  <c:v>155.12424999999985</c:v>
                </c:pt>
                <c:pt idx="29">
                  <c:v>180.48000000000002</c:v>
                </c:pt>
                <c:pt idx="30">
                  <c:v>199.55350000000021</c:v>
                </c:pt>
                <c:pt idx="31">
                  <c:v>240.54499999999985</c:v>
                </c:pt>
                <c:pt idx="32">
                  <c:v>204.99349999999981</c:v>
                </c:pt>
                <c:pt idx="33">
                  <c:v>175.47050000000013</c:v>
                </c:pt>
                <c:pt idx="34">
                  <c:v>196.52375000000006</c:v>
                </c:pt>
                <c:pt idx="35">
                  <c:v>237.26224999999977</c:v>
                </c:pt>
                <c:pt idx="36">
                  <c:v>208.66975000000002</c:v>
                </c:pt>
                <c:pt idx="37">
                  <c:v>188.91249999999991</c:v>
                </c:pt>
                <c:pt idx="38">
                  <c:v>215.27450000000022</c:v>
                </c:pt>
                <c:pt idx="39">
                  <c:v>152.55224999999973</c:v>
                </c:pt>
                <c:pt idx="40">
                  <c:v>117.33899999999994</c:v>
                </c:pt>
                <c:pt idx="41">
                  <c:v>218.63175000000001</c:v>
                </c:pt>
                <c:pt idx="42">
                  <c:v>208.71524999999997</c:v>
                </c:pt>
                <c:pt idx="43">
                  <c:v>135.69775000000004</c:v>
                </c:pt>
                <c:pt idx="44">
                  <c:v>1144.2692499999998</c:v>
                </c:pt>
                <c:pt idx="45">
                  <c:v>151.61000000000013</c:v>
                </c:pt>
                <c:pt idx="46">
                  <c:v>202.08699999999999</c:v>
                </c:pt>
                <c:pt idx="47">
                  <c:v>255.47399999999993</c:v>
                </c:pt>
                <c:pt idx="48">
                  <c:v>216.39049999999997</c:v>
                </c:pt>
                <c:pt idx="49">
                  <c:v>254.76549999999997</c:v>
                </c:pt>
                <c:pt idx="50">
                  <c:v>216.79500000000007</c:v>
                </c:pt>
                <c:pt idx="51">
                  <c:v>226.88675000000012</c:v>
                </c:pt>
                <c:pt idx="52">
                  <c:v>187.86974999999984</c:v>
                </c:pt>
                <c:pt idx="53">
                  <c:v>884.62524999999982</c:v>
                </c:pt>
                <c:pt idx="54">
                  <c:v>206.69000000000005</c:v>
                </c:pt>
                <c:pt idx="55">
                  <c:v>135.78325000000018</c:v>
                </c:pt>
                <c:pt idx="56">
                  <c:v>247.4097499999998</c:v>
                </c:pt>
                <c:pt idx="57">
                  <c:v>116.97575000000029</c:v>
                </c:pt>
                <c:pt idx="58">
                  <c:v>221.39949999999976</c:v>
                </c:pt>
                <c:pt idx="59">
                  <c:v>183.99475000000007</c:v>
                </c:pt>
                <c:pt idx="60">
                  <c:v>1866.1732499999998</c:v>
                </c:pt>
                <c:pt idx="61">
                  <c:v>139.48750000000018</c:v>
                </c:pt>
                <c:pt idx="62">
                  <c:v>225.83275000000003</c:v>
                </c:pt>
                <c:pt idx="63">
                  <c:v>2448.4427499999997</c:v>
                </c:pt>
                <c:pt idx="64">
                  <c:v>1545.876</c:v>
                </c:pt>
                <c:pt idx="65">
                  <c:v>260.94374999999991</c:v>
                </c:pt>
                <c:pt idx="66">
                  <c:v>187.28774999999996</c:v>
                </c:pt>
                <c:pt idx="67">
                  <c:v>193.45950000000016</c:v>
                </c:pt>
                <c:pt idx="68">
                  <c:v>2729.6982500000004</c:v>
                </c:pt>
                <c:pt idx="69">
                  <c:v>908.8114999999998</c:v>
                </c:pt>
                <c:pt idx="70">
                  <c:v>103.84175000000005</c:v>
                </c:pt>
                <c:pt idx="71">
                  <c:v>106.06050000000005</c:v>
                </c:pt>
                <c:pt idx="72">
                  <c:v>118.27174999999988</c:v>
                </c:pt>
                <c:pt idx="73">
                  <c:v>192.92874999999981</c:v>
                </c:pt>
                <c:pt idx="74">
                  <c:v>87.871249999999691</c:v>
                </c:pt>
                <c:pt idx="75">
                  <c:v>-8.081749999999829</c:v>
                </c:pt>
                <c:pt idx="76">
                  <c:v>226.02874999999995</c:v>
                </c:pt>
                <c:pt idx="77">
                  <c:v>2130.0689999999995</c:v>
                </c:pt>
                <c:pt idx="78">
                  <c:v>139.61450000000013</c:v>
                </c:pt>
                <c:pt idx="79">
                  <c:v>155.63175000000001</c:v>
                </c:pt>
                <c:pt idx="80">
                  <c:v>73.893249999999625</c:v>
                </c:pt>
                <c:pt idx="81">
                  <c:v>205.72024999999985</c:v>
                </c:pt>
                <c:pt idx="82">
                  <c:v>190.93950000000041</c:v>
                </c:pt>
                <c:pt idx="83">
                  <c:v>177.92799999999988</c:v>
                </c:pt>
                <c:pt idx="84">
                  <c:v>121.529</c:v>
                </c:pt>
                <c:pt idx="85">
                  <c:v>818.30749999999989</c:v>
                </c:pt>
                <c:pt idx="86">
                  <c:v>157.41324999999983</c:v>
                </c:pt>
                <c:pt idx="87">
                  <c:v>225.63150000000019</c:v>
                </c:pt>
                <c:pt idx="88">
                  <c:v>228.08375000000024</c:v>
                </c:pt>
                <c:pt idx="89">
                  <c:v>250.1904999999997</c:v>
                </c:pt>
                <c:pt idx="90">
                  <c:v>204.53875000000016</c:v>
                </c:pt>
                <c:pt idx="91">
                  <c:v>163.1724999999999</c:v>
                </c:pt>
                <c:pt idx="92">
                  <c:v>167.9057499999999</c:v>
                </c:pt>
                <c:pt idx="93">
                  <c:v>97.86974999999984</c:v>
                </c:pt>
                <c:pt idx="94">
                  <c:v>187.3432499999999</c:v>
                </c:pt>
                <c:pt idx="95">
                  <c:v>188.69425000000001</c:v>
                </c:pt>
                <c:pt idx="96">
                  <c:v>198.05525000000011</c:v>
                </c:pt>
                <c:pt idx="97">
                  <c:v>267.17699999999968</c:v>
                </c:pt>
                <c:pt idx="98">
                  <c:v>198.47424999999998</c:v>
                </c:pt>
                <c:pt idx="99">
                  <c:v>268.4079999999999</c:v>
                </c:pt>
                <c:pt idx="100">
                  <c:v>154.63625000000002</c:v>
                </c:pt>
                <c:pt idx="101">
                  <c:v>219.94475000000011</c:v>
                </c:pt>
                <c:pt idx="102">
                  <c:v>174.41325000000006</c:v>
                </c:pt>
                <c:pt idx="103">
                  <c:v>122.11125000000015</c:v>
                </c:pt>
                <c:pt idx="104">
                  <c:v>178.07724999999982</c:v>
                </c:pt>
                <c:pt idx="105">
                  <c:v>249.27174999999988</c:v>
                </c:pt>
                <c:pt idx="106">
                  <c:v>265.61150000000021</c:v>
                </c:pt>
                <c:pt idx="107">
                  <c:v>178.6255000000001</c:v>
                </c:pt>
                <c:pt idx="108">
                  <c:v>57.238250000000107</c:v>
                </c:pt>
                <c:pt idx="109">
                  <c:v>137.10149999999999</c:v>
                </c:pt>
                <c:pt idx="110">
                  <c:v>75.021250000000236</c:v>
                </c:pt>
                <c:pt idx="111">
                  <c:v>88.039499999999862</c:v>
                </c:pt>
                <c:pt idx="112">
                  <c:v>179.52699999999982</c:v>
                </c:pt>
                <c:pt idx="113">
                  <c:v>255.64474999999993</c:v>
                </c:pt>
                <c:pt idx="114">
                  <c:v>216.3125</c:v>
                </c:pt>
                <c:pt idx="115">
                  <c:v>279.62675000000013</c:v>
                </c:pt>
                <c:pt idx="116">
                  <c:v>300.59175000000005</c:v>
                </c:pt>
                <c:pt idx="117">
                  <c:v>192.12349999999992</c:v>
                </c:pt>
                <c:pt idx="118">
                  <c:v>229.86875000000009</c:v>
                </c:pt>
                <c:pt idx="119">
                  <c:v>103.49000000000024</c:v>
                </c:pt>
                <c:pt idx="120">
                  <c:v>144.99549999999999</c:v>
                </c:pt>
                <c:pt idx="121">
                  <c:v>117.05650000000014</c:v>
                </c:pt>
                <c:pt idx="122">
                  <c:v>142.9235000000001</c:v>
                </c:pt>
                <c:pt idx="123">
                  <c:v>226.66624999999976</c:v>
                </c:pt>
                <c:pt idx="124">
                  <c:v>124.65250000000015</c:v>
                </c:pt>
                <c:pt idx="125">
                  <c:v>125.62400000000002</c:v>
                </c:pt>
                <c:pt idx="126">
                  <c:v>553.31050000000005</c:v>
                </c:pt>
                <c:pt idx="127">
                  <c:v>500.93049999999971</c:v>
                </c:pt>
                <c:pt idx="128">
                  <c:v>180.08350000000019</c:v>
                </c:pt>
                <c:pt idx="129">
                  <c:v>166.87650000000031</c:v>
                </c:pt>
                <c:pt idx="130">
                  <c:v>187.62249999999972</c:v>
                </c:pt>
                <c:pt idx="131">
                  <c:v>224.62975000000006</c:v>
                </c:pt>
                <c:pt idx="132">
                  <c:v>224.13600000000019</c:v>
                </c:pt>
                <c:pt idx="133">
                  <c:v>2622.7547500000001</c:v>
                </c:pt>
                <c:pt idx="134">
                  <c:v>83.39774999999986</c:v>
                </c:pt>
                <c:pt idx="135">
                  <c:v>214.72799999999984</c:v>
                </c:pt>
                <c:pt idx="136">
                  <c:v>210.05349999999999</c:v>
                </c:pt>
                <c:pt idx="137">
                  <c:v>193.67425000000003</c:v>
                </c:pt>
                <c:pt idx="138">
                  <c:v>161.33425000000011</c:v>
                </c:pt>
                <c:pt idx="139">
                  <c:v>234.0947500000002</c:v>
                </c:pt>
                <c:pt idx="140">
                  <c:v>1289.5162500000001</c:v>
                </c:pt>
                <c:pt idx="141">
                  <c:v>1126.2584999999999</c:v>
                </c:pt>
                <c:pt idx="142">
                  <c:v>171.97974999999974</c:v>
                </c:pt>
                <c:pt idx="143">
                  <c:v>201.78375000000005</c:v>
                </c:pt>
                <c:pt idx="144">
                  <c:v>171.10799999999972</c:v>
                </c:pt>
                <c:pt idx="145">
                  <c:v>529.76899999999978</c:v>
                </c:pt>
                <c:pt idx="146">
                  <c:v>590.39724999999999</c:v>
                </c:pt>
                <c:pt idx="147">
                  <c:v>3002.5522500000006</c:v>
                </c:pt>
                <c:pt idx="148">
                  <c:v>435.84650000000011</c:v>
                </c:pt>
                <c:pt idx="149">
                  <c:v>123.47400000000016</c:v>
                </c:pt>
                <c:pt idx="150">
                  <c:v>1113.9105</c:v>
                </c:pt>
                <c:pt idx="151">
                  <c:v>272.40225000000009</c:v>
                </c:pt>
                <c:pt idx="152">
                  <c:v>260.18700000000013</c:v>
                </c:pt>
                <c:pt idx="153">
                  <c:v>644.67024999999967</c:v>
                </c:pt>
                <c:pt idx="154">
                  <c:v>2399.73425</c:v>
                </c:pt>
                <c:pt idx="155">
                  <c:v>231.30225000000019</c:v>
                </c:pt>
                <c:pt idx="156">
                  <c:v>176.82399999999984</c:v>
                </c:pt>
                <c:pt idx="157">
                  <c:v>121.44624999999996</c:v>
                </c:pt>
                <c:pt idx="158">
                  <c:v>1514.2392500000001</c:v>
                </c:pt>
                <c:pt idx="159">
                  <c:v>259.01900000000023</c:v>
                </c:pt>
                <c:pt idx="160">
                  <c:v>1836.7914999999998</c:v>
                </c:pt>
                <c:pt idx="161">
                  <c:v>212.67475000000013</c:v>
                </c:pt>
                <c:pt idx="162">
                  <c:v>218.59050000000002</c:v>
                </c:pt>
                <c:pt idx="163">
                  <c:v>144.3432499999999</c:v>
                </c:pt>
                <c:pt idx="164">
                  <c:v>1318.65075</c:v>
                </c:pt>
                <c:pt idx="165">
                  <c:v>94.570999999999913</c:v>
                </c:pt>
                <c:pt idx="166">
                  <c:v>149.74250000000006</c:v>
                </c:pt>
                <c:pt idx="167">
                  <c:v>275.1574999999998</c:v>
                </c:pt>
                <c:pt idx="168">
                  <c:v>1175.4447500000001</c:v>
                </c:pt>
                <c:pt idx="169">
                  <c:v>237.34225000000015</c:v>
                </c:pt>
                <c:pt idx="170">
                  <c:v>198.01024999999981</c:v>
                </c:pt>
                <c:pt idx="171">
                  <c:v>205.67874999999981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16-4F61-BBBD-807500755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267688"/>
        <c:axId val="404262440"/>
      </c:scatterChart>
      <c:valAx>
        <c:axId val="404267688"/>
        <c:scaling>
          <c:orientation val="minMax"/>
          <c:max val="1.4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h]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262440"/>
        <c:crosses val="autoZero"/>
        <c:crossBetween val="midCat"/>
      </c:valAx>
      <c:valAx>
        <c:axId val="404262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267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'Grouped data'!$C$3:$C$24</c:f>
                <c:numCache>
                  <c:formatCode>General</c:formatCode>
                  <c:ptCount val="22"/>
                  <c:pt idx="0">
                    <c:v>1074.6527982913844</c:v>
                  </c:pt>
                  <c:pt idx="1">
                    <c:v>1371.5603875521933</c:v>
                  </c:pt>
                  <c:pt idx="2">
                    <c:v>678.14586279858815</c:v>
                  </c:pt>
                  <c:pt idx="3">
                    <c:v>778.65296288712227</c:v>
                  </c:pt>
                  <c:pt idx="4">
                    <c:v>1075.5153067621366</c:v>
                  </c:pt>
                  <c:pt idx="5">
                    <c:v>1459.981766355532</c:v>
                  </c:pt>
                  <c:pt idx="6">
                    <c:v>1923.1426467351009</c:v>
                  </c:pt>
                  <c:pt idx="7">
                    <c:v>914.61210377980672</c:v>
                  </c:pt>
                  <c:pt idx="8">
                    <c:v>626.01959324358484</c:v>
                  </c:pt>
                  <c:pt idx="9">
                    <c:v>757.70358858476504</c:v>
                  </c:pt>
                  <c:pt idx="10">
                    <c:v>1285.6021091706032</c:v>
                  </c:pt>
                  <c:pt idx="11">
                    <c:v>897.73152951479096</c:v>
                  </c:pt>
                  <c:pt idx="12">
                    <c:v>597.89669629038451</c:v>
                  </c:pt>
                  <c:pt idx="13">
                    <c:v>1408.3071745066654</c:v>
                  </c:pt>
                  <c:pt idx="14">
                    <c:v>442.34669002734199</c:v>
                  </c:pt>
                  <c:pt idx="15">
                    <c:v>95.185686961394524</c:v>
                  </c:pt>
                  <c:pt idx="16">
                    <c:v>1897.8909348801226</c:v>
                  </c:pt>
                  <c:pt idx="17">
                    <c:v>1168.0844400313265</c:v>
                  </c:pt>
                  <c:pt idx="18">
                    <c:v>37.170826283020659</c:v>
                  </c:pt>
                  <c:pt idx="19">
                    <c:v>1310.4597564854475</c:v>
                  </c:pt>
                  <c:pt idx="20">
                    <c:v>675.59870052847907</c:v>
                  </c:pt>
                  <c:pt idx="21">
                    <c:v>1884.4004394163694</c:v>
                  </c:pt>
                </c:numCache>
              </c:numRef>
            </c:plus>
            <c:minus>
              <c:numRef>
                <c:f>'Grouped data'!$C$3:$C$24</c:f>
                <c:numCache>
                  <c:formatCode>General</c:formatCode>
                  <c:ptCount val="22"/>
                  <c:pt idx="0">
                    <c:v>1074.6527982913844</c:v>
                  </c:pt>
                  <c:pt idx="1">
                    <c:v>1371.5603875521933</c:v>
                  </c:pt>
                  <c:pt idx="2">
                    <c:v>678.14586279858815</c:v>
                  </c:pt>
                  <c:pt idx="3">
                    <c:v>778.65296288712227</c:v>
                  </c:pt>
                  <c:pt idx="4">
                    <c:v>1075.5153067621366</c:v>
                  </c:pt>
                  <c:pt idx="5">
                    <c:v>1459.981766355532</c:v>
                  </c:pt>
                  <c:pt idx="6">
                    <c:v>1923.1426467351009</c:v>
                  </c:pt>
                  <c:pt idx="7">
                    <c:v>914.61210377980672</c:v>
                  </c:pt>
                  <c:pt idx="8">
                    <c:v>626.01959324358484</c:v>
                  </c:pt>
                  <c:pt idx="9">
                    <c:v>757.70358858476504</c:v>
                  </c:pt>
                  <c:pt idx="10">
                    <c:v>1285.6021091706032</c:v>
                  </c:pt>
                  <c:pt idx="11">
                    <c:v>897.73152951479096</c:v>
                  </c:pt>
                  <c:pt idx="12">
                    <c:v>597.89669629038451</c:v>
                  </c:pt>
                  <c:pt idx="13">
                    <c:v>1408.3071745066654</c:v>
                  </c:pt>
                  <c:pt idx="14">
                    <c:v>442.34669002734199</c:v>
                  </c:pt>
                  <c:pt idx="15">
                    <c:v>95.185686961394524</c:v>
                  </c:pt>
                  <c:pt idx="16">
                    <c:v>1897.8909348801226</c:v>
                  </c:pt>
                  <c:pt idx="17">
                    <c:v>1168.0844400313265</c:v>
                  </c:pt>
                  <c:pt idx="18">
                    <c:v>37.170826283020659</c:v>
                  </c:pt>
                  <c:pt idx="19">
                    <c:v>1310.4597564854475</c:v>
                  </c:pt>
                  <c:pt idx="20">
                    <c:v>675.59870052847907</c:v>
                  </c:pt>
                  <c:pt idx="21">
                    <c:v>1884.4004394163694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'Grouped data'!$A$3:$A$24</c:f>
              <c:numCache>
                <c:formatCode>h:mm</c:formatCode>
                <c:ptCount val="22"/>
                <c:pt idx="0">
                  <c:v>0.47222222222222227</c:v>
                </c:pt>
                <c:pt idx="1">
                  <c:v>0.51041666666666663</c:v>
                </c:pt>
                <c:pt idx="2">
                  <c:v>0.5625</c:v>
                </c:pt>
                <c:pt idx="3">
                  <c:v>0.60763888888888895</c:v>
                </c:pt>
                <c:pt idx="4">
                  <c:v>0.64583333333333337</c:v>
                </c:pt>
                <c:pt idx="5">
                  <c:v>0.70000000000000007</c:v>
                </c:pt>
                <c:pt idx="6">
                  <c:v>0.73472222222222217</c:v>
                </c:pt>
                <c:pt idx="7">
                  <c:v>0.75347222222222221</c:v>
                </c:pt>
                <c:pt idx="8">
                  <c:v>0.80208333333333337</c:v>
                </c:pt>
                <c:pt idx="9">
                  <c:v>0.84583333333333333</c:v>
                </c:pt>
                <c:pt idx="10">
                  <c:v>0.88888888888888884</c:v>
                </c:pt>
                <c:pt idx="11">
                  <c:v>0.94791666666666663</c:v>
                </c:pt>
                <c:pt idx="12" formatCode="[h]:mm:ss">
                  <c:v>0.99652777777777779</c:v>
                </c:pt>
                <c:pt idx="13" formatCode="[h]:mm:ss">
                  <c:v>1.0402777777777776</c:v>
                </c:pt>
                <c:pt idx="14" formatCode="[h]:mm:ss">
                  <c:v>1.04375</c:v>
                </c:pt>
                <c:pt idx="15" formatCode="[h]:mm:ss">
                  <c:v>1.0715277777777776</c:v>
                </c:pt>
                <c:pt idx="16" formatCode="[h]:mm:ss">
                  <c:v>1.1201388888888888</c:v>
                </c:pt>
                <c:pt idx="17" formatCode="[h]:mm:ss">
                  <c:v>1.1875</c:v>
                </c:pt>
                <c:pt idx="18" formatCode="[h]:mm:ss">
                  <c:v>1.2041666666666666</c:v>
                </c:pt>
                <c:pt idx="19" formatCode="[h]:mm:ss">
                  <c:v>1.3152777777777778</c:v>
                </c:pt>
                <c:pt idx="20" formatCode="[h]:mm:ss">
                  <c:v>1.3576388888888891</c:v>
                </c:pt>
                <c:pt idx="21" formatCode="[h]:mm:ss">
                  <c:v>1.15625</c:v>
                </c:pt>
              </c:numCache>
            </c:numRef>
          </c:xVal>
          <c:yVal>
            <c:numRef>
              <c:f>'Grouped data'!$B$3:$B$24</c:f>
              <c:numCache>
                <c:formatCode>General</c:formatCode>
                <c:ptCount val="22"/>
                <c:pt idx="0">
                  <c:v>1726.7876136363639</c:v>
                </c:pt>
                <c:pt idx="1">
                  <c:v>3091.3368500000001</c:v>
                </c:pt>
                <c:pt idx="2">
                  <c:v>4587.6331500000006</c:v>
                </c:pt>
                <c:pt idx="3">
                  <c:v>5032.6488269230758</c:v>
                </c:pt>
                <c:pt idx="4">
                  <c:v>4704.1176818181812</c:v>
                </c:pt>
                <c:pt idx="5">
                  <c:v>4345.8349687499995</c:v>
                </c:pt>
                <c:pt idx="6">
                  <c:v>3900.7545500000001</c:v>
                </c:pt>
                <c:pt idx="7">
                  <c:v>2898.2308958333338</c:v>
                </c:pt>
                <c:pt idx="8">
                  <c:v>2240.0930000000003</c:v>
                </c:pt>
                <c:pt idx="9">
                  <c:v>2235.2939500000002</c:v>
                </c:pt>
                <c:pt idx="10">
                  <c:v>2827.9194166666671</c:v>
                </c:pt>
                <c:pt idx="11">
                  <c:v>2661.189166666667</c:v>
                </c:pt>
                <c:pt idx="12">
                  <c:v>5023.3642916666668</c:v>
                </c:pt>
                <c:pt idx="13">
                  <c:v>5282.6330833333332</c:v>
                </c:pt>
                <c:pt idx="14">
                  <c:v>6802.590416666666</c:v>
                </c:pt>
                <c:pt idx="15">
                  <c:v>7459.7595000000001</c:v>
                </c:pt>
                <c:pt idx="16">
                  <c:v>6738.708583333334</c:v>
                </c:pt>
                <c:pt idx="17">
                  <c:v>3870.5254062500007</c:v>
                </c:pt>
                <c:pt idx="18">
                  <c:v>2284.9047500000001</c:v>
                </c:pt>
                <c:pt idx="19">
                  <c:v>2450.7601666666665</c:v>
                </c:pt>
                <c:pt idx="20">
                  <c:v>2870.8965833333336</c:v>
                </c:pt>
                <c:pt idx="21">
                  <c:v>5203.5602857142849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F2-488E-BE11-117B07CFE9CB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'Grouped data'!$F$3:$F$23</c:f>
                <c:numCache>
                  <c:formatCode>General</c:formatCode>
                  <c:ptCount val="21"/>
                  <c:pt idx="0">
                    <c:v>52.803211115818833</c:v>
                  </c:pt>
                  <c:pt idx="1">
                    <c:v>30.015851413085915</c:v>
                  </c:pt>
                  <c:pt idx="2">
                    <c:v>41.117083763507189</c:v>
                  </c:pt>
                  <c:pt idx="3">
                    <c:v>24.183145988857564</c:v>
                  </c:pt>
                  <c:pt idx="4">
                    <c:v>41.746735586845382</c:v>
                  </c:pt>
                  <c:pt idx="5">
                    <c:v>70.217221510585716</c:v>
                  </c:pt>
                  <c:pt idx="6">
                    <c:v>162.17465268141672</c:v>
                  </c:pt>
                  <c:pt idx="7">
                    <c:v>311.75893636171935</c:v>
                  </c:pt>
                  <c:pt idx="8">
                    <c:v>611.63634558547631</c:v>
                  </c:pt>
                  <c:pt idx="9">
                    <c:v>854.58654662808772</c:v>
                  </c:pt>
                  <c:pt idx="10">
                    <c:v>1105.7169362879531</c:v>
                  </c:pt>
                  <c:pt idx="11">
                    <c:v>761.56207084702135</c:v>
                  </c:pt>
                  <c:pt idx="12">
                    <c:v>731.69286780820312</c:v>
                  </c:pt>
                  <c:pt idx="13">
                    <c:v>469.78853078437135</c:v>
                  </c:pt>
                  <c:pt idx="14">
                    <c:v>914.90689845180214</c:v>
                  </c:pt>
                  <c:pt idx="15">
                    <c:v>934.39461175002646</c:v>
                  </c:pt>
                  <c:pt idx="16">
                    <c:v>744.30226740733247</c:v>
                  </c:pt>
                  <c:pt idx="17">
                    <c:v>212.97998412811015</c:v>
                  </c:pt>
                  <c:pt idx="18">
                    <c:v>54.592233884296022</c:v>
                  </c:pt>
                  <c:pt idx="19">
                    <c:v>48.456931533275416</c:v>
                  </c:pt>
                  <c:pt idx="20">
                    <c:v>75.741379970327401</c:v>
                  </c:pt>
                </c:numCache>
              </c:numRef>
            </c:plus>
            <c:minus>
              <c:numRef>
                <c:f>'Grouped data'!$F$3:$F$23</c:f>
                <c:numCache>
                  <c:formatCode>General</c:formatCode>
                  <c:ptCount val="21"/>
                  <c:pt idx="0">
                    <c:v>52.803211115818833</c:v>
                  </c:pt>
                  <c:pt idx="1">
                    <c:v>30.015851413085915</c:v>
                  </c:pt>
                  <c:pt idx="2">
                    <c:v>41.117083763507189</c:v>
                  </c:pt>
                  <c:pt idx="3">
                    <c:v>24.183145988857564</c:v>
                  </c:pt>
                  <c:pt idx="4">
                    <c:v>41.746735586845382</c:v>
                  </c:pt>
                  <c:pt idx="5">
                    <c:v>70.217221510585716</c:v>
                  </c:pt>
                  <c:pt idx="6">
                    <c:v>162.17465268141672</c:v>
                  </c:pt>
                  <c:pt idx="7">
                    <c:v>311.75893636171935</c:v>
                  </c:pt>
                  <c:pt idx="8">
                    <c:v>611.63634558547631</c:v>
                  </c:pt>
                  <c:pt idx="9">
                    <c:v>854.58654662808772</c:v>
                  </c:pt>
                  <c:pt idx="10">
                    <c:v>1105.7169362879531</c:v>
                  </c:pt>
                  <c:pt idx="11">
                    <c:v>761.56207084702135</c:v>
                  </c:pt>
                  <c:pt idx="12">
                    <c:v>731.69286780820312</c:v>
                  </c:pt>
                  <c:pt idx="13">
                    <c:v>469.78853078437135</c:v>
                  </c:pt>
                  <c:pt idx="14">
                    <c:v>914.90689845180214</c:v>
                  </c:pt>
                  <c:pt idx="15">
                    <c:v>934.39461175002646</c:v>
                  </c:pt>
                  <c:pt idx="16">
                    <c:v>744.30226740733247</c:v>
                  </c:pt>
                  <c:pt idx="17">
                    <c:v>212.97998412811015</c:v>
                  </c:pt>
                  <c:pt idx="18">
                    <c:v>54.592233884296022</c:v>
                  </c:pt>
                  <c:pt idx="19">
                    <c:v>48.456931533275416</c:v>
                  </c:pt>
                  <c:pt idx="20">
                    <c:v>75.741379970327401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'Grouped data'!$D$3:$D$23</c:f>
              <c:numCache>
                <c:formatCode>h:mm</c:formatCode>
                <c:ptCount val="21"/>
                <c:pt idx="0">
                  <c:v>0.47569444444444442</c:v>
                </c:pt>
                <c:pt idx="1">
                  <c:v>0.51388888888888895</c:v>
                </c:pt>
                <c:pt idx="2">
                  <c:v>0.56597222222222221</c:v>
                </c:pt>
                <c:pt idx="3">
                  <c:v>0.61458333333333337</c:v>
                </c:pt>
                <c:pt idx="4">
                  <c:v>0.64930555555555558</c:v>
                </c:pt>
                <c:pt idx="5">
                  <c:v>0.70277777777777783</c:v>
                </c:pt>
                <c:pt idx="6">
                  <c:v>0.73888888888888893</c:v>
                </c:pt>
                <c:pt idx="7">
                  <c:v>0.75694444444444453</c:v>
                </c:pt>
                <c:pt idx="8">
                  <c:v>0.8041666666666667</c:v>
                </c:pt>
                <c:pt idx="9">
                  <c:v>0.84861111111111109</c:v>
                </c:pt>
                <c:pt idx="10">
                  <c:v>0.89166666666666661</c:v>
                </c:pt>
                <c:pt idx="11">
                  <c:v>0.95138888888888884</c:v>
                </c:pt>
                <c:pt idx="12" formatCode="[h]:mm:ss">
                  <c:v>1</c:v>
                </c:pt>
                <c:pt idx="13" formatCode="[h]:mm:ss">
                  <c:v>1.0347222222222221</c:v>
                </c:pt>
                <c:pt idx="14" formatCode="[h]:mm:ss">
                  <c:v>1.0486111111111112</c:v>
                </c:pt>
                <c:pt idx="15" formatCode="[h]:mm:ss">
                  <c:v>1.0763888888888888</c:v>
                </c:pt>
                <c:pt idx="16" formatCode="[h]:mm:ss">
                  <c:v>1.1215277777777779</c:v>
                </c:pt>
                <c:pt idx="17" formatCode="[h]:mm:ss">
                  <c:v>1.1736111111111112</c:v>
                </c:pt>
                <c:pt idx="18" formatCode="[h]:mm:ss">
                  <c:v>1.2048611111111112</c:v>
                </c:pt>
                <c:pt idx="19" formatCode="[h]:mm:ss">
                  <c:v>1.3194444444444444</c:v>
                </c:pt>
                <c:pt idx="20" formatCode="[h]:mm:ss">
                  <c:v>1.3597222222222223</c:v>
                </c:pt>
              </c:numCache>
            </c:numRef>
          </c:xVal>
          <c:yVal>
            <c:numRef>
              <c:f>'Grouped data'!$E$3:$E$23</c:f>
              <c:numCache>
                <c:formatCode>General</c:formatCode>
                <c:ptCount val="21"/>
                <c:pt idx="0">
                  <c:v>195.55234374999998</c:v>
                </c:pt>
                <c:pt idx="1">
                  <c:v>218.56584375000003</c:v>
                </c:pt>
                <c:pt idx="2">
                  <c:v>200.83380555555564</c:v>
                </c:pt>
                <c:pt idx="3">
                  <c:v>196.39555555555555</c:v>
                </c:pt>
                <c:pt idx="4">
                  <c:v>187.00611111111107</c:v>
                </c:pt>
                <c:pt idx="5">
                  <c:v>186.19950000000006</c:v>
                </c:pt>
                <c:pt idx="6">
                  <c:v>270.40165625000003</c:v>
                </c:pt>
                <c:pt idx="7">
                  <c:v>317.34974999999997</c:v>
                </c:pt>
                <c:pt idx="8">
                  <c:v>482.88143749999995</c:v>
                </c:pt>
                <c:pt idx="9">
                  <c:v>681.75688888888885</c:v>
                </c:pt>
                <c:pt idx="10">
                  <c:v>777.93166666666673</c:v>
                </c:pt>
                <c:pt idx="11">
                  <c:v>685.19087500000001</c:v>
                </c:pt>
                <c:pt idx="12">
                  <c:v>615.30064285714286</c:v>
                </c:pt>
                <c:pt idx="13">
                  <c:v>425.7135277777777</c:v>
                </c:pt>
                <c:pt idx="14">
                  <c:v>714.47571428571416</c:v>
                </c:pt>
                <c:pt idx="15">
                  <c:v>529.92525000000001</c:v>
                </c:pt>
                <c:pt idx="16">
                  <c:v>445.98528571428562</c:v>
                </c:pt>
                <c:pt idx="17">
                  <c:v>260.75497222222225</c:v>
                </c:pt>
                <c:pt idx="18">
                  <c:v>196.74093749999992</c:v>
                </c:pt>
                <c:pt idx="19">
                  <c:v>192.83643750000005</c:v>
                </c:pt>
                <c:pt idx="20">
                  <c:v>144.12639285714286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F2-488E-BE11-117B07CFE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326384"/>
        <c:axId val="409328024"/>
      </c:scatterChart>
      <c:valAx>
        <c:axId val="409326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328024"/>
        <c:crosses val="autoZero"/>
        <c:crossBetween val="midCat"/>
      </c:valAx>
      <c:valAx>
        <c:axId val="409328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326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10405</xdr:colOff>
      <xdr:row>11</xdr:row>
      <xdr:rowOff>97171</xdr:rowOff>
    </xdr:from>
    <xdr:to>
      <xdr:col>16</xdr:col>
      <xdr:colOff>489857</xdr:colOff>
      <xdr:row>25</xdr:row>
      <xdr:rowOff>173371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08817F-CCFD-4C48-9B65-B8994715D6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285748</xdr:colOff>
      <xdr:row>4</xdr:row>
      <xdr:rowOff>174813</xdr:rowOff>
    </xdr:from>
    <xdr:to>
      <xdr:col>14</xdr:col>
      <xdr:colOff>240925</xdr:colOff>
      <xdr:row>19</xdr:row>
      <xdr:rowOff>60513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A2718B-FD4D-4724-BC24-DE54C7F5F7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255518</xdr:colOff>
      <xdr:row>2</xdr:row>
      <xdr:rowOff>170208</xdr:rowOff>
    </xdr:from>
    <xdr:to>
      <xdr:col>14</xdr:col>
      <xdr:colOff>560318</xdr:colOff>
      <xdr:row>17</xdr:row>
      <xdr:rowOff>55908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FB827E-38EF-4532-9D4C-FBFF037DB0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4E084-E0DA-49DB-BAFA-602F6A57EAEB}">
  <dimension ref="A1:N121"/>
  <sheetViews>
    <sheetView tabSelected="1" zoomScale="70" zoomScaleNormal="70" workbookViewId="0">
      <selection activeCell="M8" sqref="M8"/>
    </sheetView>
  </sheetViews>
  <sheetFormatPr defaultRowHeight="14.5" x14ac:dyDescent="0.35"/>
  <cols>
    <col min="1" max="1" width="20.81640625" bestFit="1" customWidth="1"/>
    <col min="2" max="2" width="5.54296875" bestFit="1" customWidth="1"/>
    <col min="3" max="3" width="14.81640625" bestFit="1" customWidth="1"/>
    <col min="4" max="4" width="10.81640625" bestFit="1" customWidth="1"/>
    <col min="5" max="5" width="11.26953125" bestFit="1" customWidth="1"/>
    <col min="6" max="6" width="14.453125" bestFit="1" customWidth="1"/>
    <col min="7" max="7" width="5" bestFit="1" customWidth="1"/>
    <col min="8" max="8" width="6" bestFit="1" customWidth="1"/>
    <col min="9" max="9" width="19.26953125" bestFit="1" customWidth="1"/>
    <col min="10" max="10" width="18.26953125" bestFit="1" customWidth="1"/>
    <col min="12" max="12" width="15.26953125" bestFit="1" customWidth="1"/>
    <col min="13" max="13" width="18.54296875" bestFit="1" customWidth="1"/>
    <col min="14" max="14" width="12.26953125" bestFit="1" customWidth="1"/>
  </cols>
  <sheetData>
    <row r="1" spans="1:14" x14ac:dyDescent="0.35">
      <c r="A1" t="s">
        <v>6</v>
      </c>
      <c r="B1" t="s">
        <v>7</v>
      </c>
      <c r="C1" t="s">
        <v>8</v>
      </c>
      <c r="E1" t="s">
        <v>0</v>
      </c>
      <c r="F1" t="s">
        <v>9</v>
      </c>
      <c r="G1" t="s">
        <v>1</v>
      </c>
      <c r="H1" t="s">
        <v>2</v>
      </c>
      <c r="I1" t="s">
        <v>10</v>
      </c>
      <c r="J1" t="s">
        <v>11</v>
      </c>
      <c r="L1" t="s">
        <v>8</v>
      </c>
      <c r="M1" t="s">
        <v>11</v>
      </c>
      <c r="N1" t="s">
        <v>170</v>
      </c>
    </row>
    <row r="2" spans="1:14" x14ac:dyDescent="0.35">
      <c r="A2" t="s">
        <v>5</v>
      </c>
      <c r="B2" s="2">
        <v>0.41875000000000001</v>
      </c>
      <c r="C2" s="4">
        <v>1.04375</v>
      </c>
      <c r="D2" s="1" t="s">
        <v>3</v>
      </c>
      <c r="E2" s="1">
        <v>5847.9229999999998</v>
      </c>
      <c r="F2" s="1">
        <v>9712.5329999999994</v>
      </c>
      <c r="G2" s="1">
        <v>3402</v>
      </c>
      <c r="H2" s="1">
        <v>16383</v>
      </c>
      <c r="I2">
        <f>AVERAGE(F3:F6)</f>
        <v>2618.8775000000001</v>
      </c>
      <c r="J2">
        <f>F2-I2</f>
        <v>7093.6554999999989</v>
      </c>
      <c r="L2" s="4">
        <v>1.04375</v>
      </c>
      <c r="M2">
        <f>AVERAGE(J2,J7,J12)</f>
        <v>6802.590416666666</v>
      </c>
      <c r="N2">
        <f>STDEV(J2,J7,J12)</f>
        <v>442.34669002734199</v>
      </c>
    </row>
    <row r="3" spans="1:14" x14ac:dyDescent="0.35">
      <c r="D3" s="1" t="s">
        <v>4</v>
      </c>
      <c r="E3" s="1">
        <v>4757.982</v>
      </c>
      <c r="F3" s="1">
        <v>2620.7750000000001</v>
      </c>
      <c r="G3" s="1">
        <v>2431</v>
      </c>
      <c r="H3" s="1">
        <v>2812</v>
      </c>
      <c r="L3" s="4">
        <v>1.0715277777777776</v>
      </c>
      <c r="M3">
        <f>AVERAGE(J17,J22,J27)</f>
        <v>7459.7595000000001</v>
      </c>
      <c r="N3">
        <f>STDEV(J17,J22,J27)</f>
        <v>95.185686961394524</v>
      </c>
    </row>
    <row r="4" spans="1:14" x14ac:dyDescent="0.35">
      <c r="D4" s="1" t="s">
        <v>4</v>
      </c>
      <c r="E4" s="1">
        <v>6259.3310000000001</v>
      </c>
      <c r="F4" s="1">
        <v>2553.8560000000002</v>
      </c>
      <c r="G4" s="1">
        <v>2361</v>
      </c>
      <c r="H4" s="1">
        <v>2808</v>
      </c>
      <c r="L4" s="4">
        <v>1.1201388888888888</v>
      </c>
      <c r="M4">
        <f>AVERAGE(J32,J37,J42)</f>
        <v>6738.708583333334</v>
      </c>
      <c r="N4">
        <f>STDEV(J32,J37,J42)</f>
        <v>1897.8909348801226</v>
      </c>
    </row>
    <row r="5" spans="1:14" x14ac:dyDescent="0.35">
      <c r="D5" s="1" t="s">
        <v>4</v>
      </c>
      <c r="E5" s="1">
        <v>12498.05</v>
      </c>
      <c r="F5" s="1">
        <v>2640.9740000000002</v>
      </c>
      <c r="G5" s="1">
        <v>2435</v>
      </c>
      <c r="H5" s="1">
        <v>2879</v>
      </c>
      <c r="L5" s="9">
        <v>1.1694444444444445</v>
      </c>
      <c r="M5" s="10">
        <f>AVERAGE(J47,J57,J62)</f>
        <v>5983.1519166666658</v>
      </c>
      <c r="N5" s="10">
        <f>STDEV(J47,J57,J62)</f>
        <v>2168.6088203053905</v>
      </c>
    </row>
    <row r="6" spans="1:14" x14ac:dyDescent="0.35">
      <c r="D6" s="1" t="s">
        <v>4</v>
      </c>
      <c r="E6" s="1">
        <v>7946.1840000000002</v>
      </c>
      <c r="F6" s="1">
        <v>2659.9050000000002</v>
      </c>
      <c r="G6" s="1">
        <v>2451</v>
      </c>
      <c r="H6" s="1">
        <v>2852</v>
      </c>
      <c r="L6" s="4">
        <v>1.2041666666666666</v>
      </c>
      <c r="M6">
        <f>AVERAGE(I52,I67,I72)</f>
        <v>2284.9047500000001</v>
      </c>
      <c r="N6">
        <f>STDEV(I52,I67,I72)</f>
        <v>37.170826283020659</v>
      </c>
    </row>
    <row r="7" spans="1:14" x14ac:dyDescent="0.35">
      <c r="A7" t="s">
        <v>12</v>
      </c>
      <c r="B7" s="2">
        <v>0.41875000000000001</v>
      </c>
      <c r="C7" s="4">
        <v>1.04375</v>
      </c>
      <c r="D7" s="1" t="s">
        <v>3</v>
      </c>
      <c r="E7" s="1">
        <v>5416.7290000000003</v>
      </c>
      <c r="F7" s="1">
        <v>9630.42</v>
      </c>
      <c r="G7" s="1">
        <v>3357</v>
      </c>
      <c r="H7" s="1">
        <v>16383</v>
      </c>
      <c r="I7">
        <f>AVERAGE(F8:F11)</f>
        <v>2609.8632499999999</v>
      </c>
      <c r="J7">
        <f>F7-I7</f>
        <v>7020.5567499999997</v>
      </c>
      <c r="L7" s="4">
        <v>1.3152777777777778</v>
      </c>
      <c r="M7">
        <f>AVERAGE(J77,J82,J87)</f>
        <v>2450.7601666666665</v>
      </c>
      <c r="N7">
        <f>STDEV(J77,J82,J87)</f>
        <v>1310.4597564854475</v>
      </c>
    </row>
    <row r="8" spans="1:14" x14ac:dyDescent="0.35">
      <c r="D8" s="1" t="s">
        <v>4</v>
      </c>
      <c r="E8" s="1">
        <v>4043.9960000000001</v>
      </c>
      <c r="F8" s="1">
        <v>2600.6439999999998</v>
      </c>
      <c r="G8" s="1">
        <v>2393</v>
      </c>
      <c r="H8" s="1">
        <v>2787</v>
      </c>
      <c r="L8" s="4">
        <v>1.3576388888888891</v>
      </c>
      <c r="M8">
        <f>AVERAGE(J92,J97,J102)</f>
        <v>2870.8965833333336</v>
      </c>
      <c r="N8">
        <f>STDEV(J92,J97,J102)</f>
        <v>675.59870052847907</v>
      </c>
    </row>
    <row r="9" spans="1:14" x14ac:dyDescent="0.35">
      <c r="D9" s="1" t="s">
        <v>4</v>
      </c>
      <c r="E9" s="1">
        <v>6434.942</v>
      </c>
      <c r="F9" s="1">
        <v>2594.5920000000001</v>
      </c>
      <c r="G9" s="1">
        <v>2399</v>
      </c>
      <c r="H9" s="1">
        <v>2812</v>
      </c>
    </row>
    <row r="10" spans="1:14" x14ac:dyDescent="0.35">
      <c r="D10" s="1" t="s">
        <v>4</v>
      </c>
      <c r="E10" s="1">
        <v>12065.207</v>
      </c>
      <c r="F10" s="1">
        <v>2627.5189999999998</v>
      </c>
      <c r="G10" s="1">
        <v>2434</v>
      </c>
      <c r="H10" s="1">
        <v>2830</v>
      </c>
    </row>
    <row r="11" spans="1:14" x14ac:dyDescent="0.35">
      <c r="D11" s="1" t="s">
        <v>4</v>
      </c>
      <c r="E11" s="1">
        <v>7835.7060000000001</v>
      </c>
      <c r="F11" s="1">
        <v>2616.6979999999999</v>
      </c>
      <c r="G11" s="1">
        <v>2429</v>
      </c>
      <c r="H11" s="1">
        <v>2837</v>
      </c>
    </row>
    <row r="12" spans="1:14" x14ac:dyDescent="0.35">
      <c r="A12" t="s">
        <v>13</v>
      </c>
      <c r="B12" s="2">
        <v>0.41944444444444445</v>
      </c>
      <c r="C12" s="4">
        <v>1.0444444444444445</v>
      </c>
      <c r="D12" s="1" t="s">
        <v>3</v>
      </c>
      <c r="E12" s="1">
        <v>4924.5240000000003</v>
      </c>
      <c r="F12" s="1">
        <v>8807.7970000000005</v>
      </c>
      <c r="G12" s="1">
        <v>3655</v>
      </c>
      <c r="H12" s="1">
        <v>16383</v>
      </c>
      <c r="I12">
        <f>AVERAGE(F13:F16)</f>
        <v>2514.2380000000003</v>
      </c>
      <c r="J12">
        <f>F12-I12</f>
        <v>6293.5590000000002</v>
      </c>
    </row>
    <row r="13" spans="1:14" x14ac:dyDescent="0.35">
      <c r="D13" s="1" t="s">
        <v>4</v>
      </c>
      <c r="E13" s="1">
        <v>5949.3320000000003</v>
      </c>
      <c r="F13" s="1">
        <v>2593.567</v>
      </c>
      <c r="G13" s="1">
        <v>2387</v>
      </c>
      <c r="H13" s="1">
        <v>2779</v>
      </c>
    </row>
    <row r="14" spans="1:14" x14ac:dyDescent="0.35">
      <c r="D14" s="1" t="s">
        <v>4</v>
      </c>
      <c r="E14" s="1">
        <v>10165.641</v>
      </c>
      <c r="F14" s="1">
        <v>2439.2139999999999</v>
      </c>
      <c r="G14" s="1">
        <v>2258</v>
      </c>
      <c r="H14" s="1">
        <v>2622</v>
      </c>
    </row>
    <row r="15" spans="1:14" x14ac:dyDescent="0.35">
      <c r="D15" s="1" t="s">
        <v>4</v>
      </c>
      <c r="E15" s="1">
        <v>11330.609</v>
      </c>
      <c r="F15" s="1">
        <v>2433.9810000000002</v>
      </c>
      <c r="G15" s="1">
        <v>2263</v>
      </c>
      <c r="H15" s="1">
        <v>2627</v>
      </c>
    </row>
    <row r="16" spans="1:14" x14ac:dyDescent="0.35">
      <c r="D16" s="1" t="s">
        <v>4</v>
      </c>
      <c r="E16" s="1">
        <v>6303.8519999999999</v>
      </c>
      <c r="F16" s="1">
        <v>2590.19</v>
      </c>
      <c r="G16" s="1">
        <v>2386</v>
      </c>
      <c r="H16" s="1">
        <v>2777</v>
      </c>
    </row>
    <row r="17" spans="1:10" x14ac:dyDescent="0.35">
      <c r="A17" t="s">
        <v>14</v>
      </c>
      <c r="B17" s="2">
        <v>0.4465277777777778</v>
      </c>
      <c r="C17" s="4">
        <v>1.0715277777777776</v>
      </c>
      <c r="D17" s="1" t="s">
        <v>3</v>
      </c>
      <c r="E17" s="1">
        <v>5086.1189999999997</v>
      </c>
      <c r="F17" s="1">
        <v>9966.5249999999996</v>
      </c>
      <c r="G17" s="1">
        <v>3342</v>
      </c>
      <c r="H17" s="1">
        <v>16383</v>
      </c>
      <c r="I17">
        <f>AVERAGE(F18:F21)</f>
        <v>2611.16975</v>
      </c>
      <c r="J17">
        <f>F17-I17</f>
        <v>7355.3552499999996</v>
      </c>
    </row>
    <row r="18" spans="1:10" x14ac:dyDescent="0.35">
      <c r="D18" s="1" t="s">
        <v>4</v>
      </c>
      <c r="E18" s="1">
        <v>4732.424</v>
      </c>
      <c r="F18" s="1">
        <v>2563.9160000000002</v>
      </c>
      <c r="G18" s="1">
        <v>2358</v>
      </c>
      <c r="H18" s="1">
        <v>2789</v>
      </c>
    </row>
    <row r="19" spans="1:10" x14ac:dyDescent="0.35">
      <c r="D19" s="1" t="s">
        <v>4</v>
      </c>
      <c r="E19" s="1">
        <v>9158.9709999999995</v>
      </c>
      <c r="F19" s="1">
        <v>2665.1190000000001</v>
      </c>
      <c r="G19" s="1">
        <v>2450</v>
      </c>
      <c r="H19" s="1">
        <v>2850</v>
      </c>
    </row>
    <row r="20" spans="1:10" x14ac:dyDescent="0.35">
      <c r="D20" s="1" t="s">
        <v>4</v>
      </c>
      <c r="E20" s="1">
        <v>1648.9280000000001</v>
      </c>
      <c r="F20" s="1">
        <v>2605.6419999999998</v>
      </c>
      <c r="G20" s="1">
        <v>2436</v>
      </c>
      <c r="H20" s="1">
        <v>2775</v>
      </c>
    </row>
    <row r="21" spans="1:10" x14ac:dyDescent="0.35">
      <c r="D21" s="1" t="s">
        <v>4</v>
      </c>
      <c r="E21" s="1">
        <v>6138.1350000000002</v>
      </c>
      <c r="F21" s="1">
        <v>2610.002</v>
      </c>
      <c r="G21" s="1">
        <v>2410</v>
      </c>
      <c r="H21" s="1">
        <v>2798</v>
      </c>
    </row>
    <row r="22" spans="1:10" x14ac:dyDescent="0.35">
      <c r="A22" t="s">
        <v>15</v>
      </c>
      <c r="B22" s="2">
        <v>0.44722222222222219</v>
      </c>
      <c r="C22" s="4">
        <v>1.0722222222222222</v>
      </c>
      <c r="D22" s="1" t="s">
        <v>3</v>
      </c>
      <c r="E22" s="1">
        <v>5266.6760000000004</v>
      </c>
      <c r="F22" s="1">
        <v>10055.975</v>
      </c>
      <c r="G22" s="1">
        <v>3693</v>
      </c>
      <c r="H22" s="1">
        <v>16383</v>
      </c>
      <c r="I22">
        <f>AVERAGE(F23:F26)</f>
        <v>2514.2622499999998</v>
      </c>
      <c r="J22">
        <f>F22-I22</f>
        <v>7541.7127500000006</v>
      </c>
    </row>
    <row r="23" spans="1:10" x14ac:dyDescent="0.35">
      <c r="D23" s="1" t="s">
        <v>4</v>
      </c>
      <c r="E23" s="1">
        <v>11478.188</v>
      </c>
      <c r="F23" s="1">
        <v>2537.0740000000001</v>
      </c>
      <c r="G23" s="1">
        <v>2313</v>
      </c>
      <c r="H23" s="1">
        <v>2777</v>
      </c>
    </row>
    <row r="24" spans="1:10" x14ac:dyDescent="0.35">
      <c r="D24" s="1" t="s">
        <v>4</v>
      </c>
      <c r="E24" s="1">
        <v>9209.2630000000008</v>
      </c>
      <c r="F24" s="1">
        <v>2457.8560000000002</v>
      </c>
      <c r="G24" s="1">
        <v>2247</v>
      </c>
      <c r="H24" s="1">
        <v>2682</v>
      </c>
    </row>
    <row r="25" spans="1:10" x14ac:dyDescent="0.35">
      <c r="D25" s="1" t="s">
        <v>4</v>
      </c>
      <c r="E25" s="1">
        <v>24166.69</v>
      </c>
      <c r="F25" s="1">
        <v>2606.1860000000001</v>
      </c>
      <c r="G25" s="1">
        <v>2338</v>
      </c>
      <c r="H25" s="1">
        <v>2897</v>
      </c>
    </row>
    <row r="26" spans="1:10" x14ac:dyDescent="0.35">
      <c r="D26" s="1" t="s">
        <v>4</v>
      </c>
      <c r="E26" s="1">
        <v>10511.092000000001</v>
      </c>
      <c r="F26" s="1">
        <v>2455.933</v>
      </c>
      <c r="G26" s="1">
        <v>2235</v>
      </c>
      <c r="H26" s="1">
        <v>2645</v>
      </c>
    </row>
    <row r="27" spans="1:10" x14ac:dyDescent="0.35">
      <c r="A27" t="s">
        <v>16</v>
      </c>
      <c r="B27" s="2">
        <v>0.44722222222222219</v>
      </c>
      <c r="C27" s="4">
        <v>1.0722222222222222</v>
      </c>
      <c r="D27" s="1" t="s">
        <v>3</v>
      </c>
      <c r="E27" s="1">
        <v>5727.5519999999997</v>
      </c>
      <c r="F27" s="1">
        <v>9754.7690000000002</v>
      </c>
      <c r="G27" s="1">
        <v>2490</v>
      </c>
      <c r="H27" s="1">
        <v>16383</v>
      </c>
      <c r="I27">
        <f>AVERAGE(F28:F31)</f>
        <v>2272.5585000000001</v>
      </c>
      <c r="J27">
        <f>F27-I27</f>
        <v>7482.2105000000001</v>
      </c>
    </row>
    <row r="28" spans="1:10" x14ac:dyDescent="0.35">
      <c r="D28" s="1" t="s">
        <v>4</v>
      </c>
      <c r="E28" s="1">
        <v>51707.086000000003</v>
      </c>
      <c r="F28" s="1">
        <v>2190.4</v>
      </c>
      <c r="G28" s="1">
        <v>1996</v>
      </c>
      <c r="H28" s="1">
        <v>2444</v>
      </c>
    </row>
    <row r="29" spans="1:10" x14ac:dyDescent="0.35">
      <c r="D29" s="1" t="s">
        <v>4</v>
      </c>
      <c r="E29" s="1">
        <v>23460.124</v>
      </c>
      <c r="F29" s="1">
        <v>2268.605</v>
      </c>
      <c r="G29" s="1">
        <v>2081</v>
      </c>
      <c r="H29" s="1">
        <v>2458</v>
      </c>
    </row>
    <row r="30" spans="1:10" x14ac:dyDescent="0.35">
      <c r="D30" s="1" t="s">
        <v>4</v>
      </c>
      <c r="E30" s="1">
        <v>31684.976999999999</v>
      </c>
      <c r="F30" s="1">
        <v>2252.4349999999999</v>
      </c>
      <c r="G30" s="1">
        <v>1999</v>
      </c>
      <c r="H30" s="1">
        <v>2523</v>
      </c>
    </row>
    <row r="31" spans="1:10" x14ac:dyDescent="0.35">
      <c r="D31" s="1" t="s">
        <v>4</v>
      </c>
      <c r="E31" s="1">
        <v>29975.863000000001</v>
      </c>
      <c r="F31" s="1">
        <v>2378.7939999999999</v>
      </c>
      <c r="G31" s="1">
        <v>2142</v>
      </c>
      <c r="H31" s="1">
        <v>2622</v>
      </c>
    </row>
    <row r="32" spans="1:10" x14ac:dyDescent="0.35">
      <c r="A32" t="s">
        <v>17</v>
      </c>
      <c r="B32" s="2">
        <v>0.49513888888888885</v>
      </c>
      <c r="C32" s="4">
        <v>1.1201388888888888</v>
      </c>
      <c r="D32" s="1" t="s">
        <v>3</v>
      </c>
      <c r="E32" s="1">
        <v>4945.96</v>
      </c>
      <c r="F32" s="1">
        <v>9640.35</v>
      </c>
      <c r="G32" s="1">
        <v>2836</v>
      </c>
      <c r="H32" s="1">
        <v>16383</v>
      </c>
      <c r="I32">
        <f>AVERAGE(F33:F36)</f>
        <v>2302.8015</v>
      </c>
      <c r="J32">
        <f>F32-I32</f>
        <v>7337.5485000000008</v>
      </c>
    </row>
    <row r="33" spans="1:10" x14ac:dyDescent="0.35">
      <c r="D33" s="1" t="s">
        <v>4</v>
      </c>
      <c r="E33" s="1">
        <v>28557.785</v>
      </c>
      <c r="F33" s="1">
        <v>2221.9560000000001</v>
      </c>
      <c r="G33" s="1">
        <v>1975</v>
      </c>
      <c r="H33" s="1">
        <v>2522</v>
      </c>
    </row>
    <row r="34" spans="1:10" x14ac:dyDescent="0.35">
      <c r="D34" s="1" t="s">
        <v>4</v>
      </c>
      <c r="E34" s="1">
        <v>42262.025999999998</v>
      </c>
      <c r="F34" s="1">
        <v>2309.335</v>
      </c>
      <c r="G34" s="1">
        <v>1995</v>
      </c>
      <c r="H34" s="1">
        <v>2649</v>
      </c>
    </row>
    <row r="35" spans="1:10" x14ac:dyDescent="0.35">
      <c r="D35" s="1" t="s">
        <v>4</v>
      </c>
      <c r="E35" s="1">
        <v>37071.201000000001</v>
      </c>
      <c r="F35" s="1">
        <v>2337.15</v>
      </c>
      <c r="G35" s="1">
        <v>2113</v>
      </c>
      <c r="H35" s="1">
        <v>2549</v>
      </c>
    </row>
    <row r="36" spans="1:10" x14ac:dyDescent="0.35">
      <c r="D36" s="1" t="s">
        <v>4</v>
      </c>
      <c r="E36" s="1">
        <v>47113.171999999999</v>
      </c>
      <c r="F36" s="1">
        <v>2342.7649999999999</v>
      </c>
      <c r="G36" s="1">
        <v>2050</v>
      </c>
      <c r="H36" s="1">
        <v>2673</v>
      </c>
    </row>
    <row r="37" spans="1:10" x14ac:dyDescent="0.35">
      <c r="A37" t="s">
        <v>18</v>
      </c>
      <c r="B37" s="2">
        <v>0.49513888888888885</v>
      </c>
      <c r="C37" s="4">
        <v>1.1201388888888888</v>
      </c>
      <c r="D37" s="1" t="s">
        <v>3</v>
      </c>
      <c r="E37" s="1">
        <v>6508.3190000000004</v>
      </c>
      <c r="F37" s="1">
        <v>6931.7179999999998</v>
      </c>
      <c r="G37" s="1">
        <v>2702</v>
      </c>
      <c r="H37" s="1">
        <v>14150</v>
      </c>
      <c r="I37">
        <f>AVERAGE(F38:F41)</f>
        <v>2318.0889999999999</v>
      </c>
      <c r="J37">
        <f>F37-I37</f>
        <v>4613.6289999999999</v>
      </c>
    </row>
    <row r="38" spans="1:10" x14ac:dyDescent="0.35">
      <c r="D38" s="1" t="s">
        <v>4</v>
      </c>
      <c r="E38" s="1">
        <v>40622.167000000001</v>
      </c>
      <c r="F38" s="1">
        <v>2202.4270000000001</v>
      </c>
      <c r="G38" s="1">
        <v>1992</v>
      </c>
      <c r="H38" s="1">
        <v>2434</v>
      </c>
    </row>
    <row r="39" spans="1:10" x14ac:dyDescent="0.35">
      <c r="D39" s="1" t="s">
        <v>4</v>
      </c>
      <c r="E39" s="1">
        <v>25392.668000000001</v>
      </c>
      <c r="F39" s="1">
        <v>2383.9430000000002</v>
      </c>
      <c r="G39" s="1">
        <v>2128</v>
      </c>
      <c r="H39" s="1">
        <v>2651</v>
      </c>
    </row>
    <row r="40" spans="1:10" x14ac:dyDescent="0.35">
      <c r="D40" s="1" t="s">
        <v>4</v>
      </c>
      <c r="E40" s="1">
        <v>33579.595000000001</v>
      </c>
      <c r="F40" s="1">
        <v>2307.6410000000001</v>
      </c>
      <c r="G40" s="1">
        <v>2113</v>
      </c>
      <c r="H40" s="1">
        <v>2497</v>
      </c>
    </row>
    <row r="41" spans="1:10" x14ac:dyDescent="0.35">
      <c r="D41" s="1" t="s">
        <v>4</v>
      </c>
      <c r="E41" s="1">
        <v>27410.955999999998</v>
      </c>
      <c r="F41" s="1">
        <v>2378.3449999999998</v>
      </c>
      <c r="G41" s="1">
        <v>2090</v>
      </c>
      <c r="H41" s="1">
        <v>2649</v>
      </c>
    </row>
    <row r="42" spans="1:10" x14ac:dyDescent="0.35">
      <c r="A42" t="s">
        <v>19</v>
      </c>
      <c r="B42" s="2">
        <v>0.49583333333333335</v>
      </c>
      <c r="C42" s="4">
        <v>1.1208333333333333</v>
      </c>
      <c r="D42" s="1" t="s">
        <v>3</v>
      </c>
      <c r="E42" s="1">
        <v>5880.0770000000002</v>
      </c>
      <c r="F42" s="1">
        <v>10529.822</v>
      </c>
      <c r="G42" s="1">
        <v>3244</v>
      </c>
      <c r="H42" s="1">
        <v>16383</v>
      </c>
      <c r="I42">
        <f>AVERAGE(F43:F46)</f>
        <v>2264.8737499999997</v>
      </c>
      <c r="J42">
        <f>F42-I42</f>
        <v>8264.9482500000013</v>
      </c>
    </row>
    <row r="43" spans="1:10" x14ac:dyDescent="0.35">
      <c r="D43" s="1" t="s">
        <v>4</v>
      </c>
      <c r="E43" s="1">
        <v>54459.146999999997</v>
      </c>
      <c r="F43" s="1">
        <v>2228.3009999999999</v>
      </c>
      <c r="G43" s="1">
        <v>2021</v>
      </c>
      <c r="H43" s="1">
        <v>2492</v>
      </c>
    </row>
    <row r="44" spans="1:10" x14ac:dyDescent="0.35">
      <c r="D44" s="1" t="s">
        <v>4</v>
      </c>
      <c r="E44" s="1">
        <v>45190.521999999997</v>
      </c>
      <c r="F44" s="1">
        <v>2226.0720000000001</v>
      </c>
      <c r="G44" s="1">
        <v>1955</v>
      </c>
      <c r="H44" s="1">
        <v>2535</v>
      </c>
    </row>
    <row r="45" spans="1:10" x14ac:dyDescent="0.35">
      <c r="D45" s="1" t="s">
        <v>4</v>
      </c>
      <c r="E45" s="1">
        <v>55610.923000000003</v>
      </c>
      <c r="F45" s="1">
        <v>2331.9389999999999</v>
      </c>
      <c r="G45" s="1">
        <v>2027</v>
      </c>
      <c r="H45" s="1">
        <v>2630</v>
      </c>
    </row>
    <row r="46" spans="1:10" x14ac:dyDescent="0.35">
      <c r="D46" s="1" t="s">
        <v>4</v>
      </c>
      <c r="E46" s="1">
        <v>32047.741000000002</v>
      </c>
      <c r="F46" s="1">
        <v>2273.183</v>
      </c>
      <c r="G46" s="1">
        <v>2079</v>
      </c>
      <c r="H46" s="1">
        <v>2505</v>
      </c>
    </row>
    <row r="47" spans="1:10" x14ac:dyDescent="0.35">
      <c r="A47" t="s">
        <v>20</v>
      </c>
      <c r="B47" s="2">
        <v>0.5444444444444444</v>
      </c>
      <c r="C47" s="4">
        <v>1.1694444444444445</v>
      </c>
      <c r="D47" s="1" t="s">
        <v>3</v>
      </c>
      <c r="E47" s="1">
        <v>5402.7129999999997</v>
      </c>
      <c r="F47" s="1">
        <v>10582.598</v>
      </c>
      <c r="G47" s="1">
        <v>2740</v>
      </c>
      <c r="H47" s="1">
        <v>16383</v>
      </c>
      <c r="I47">
        <f>AVERAGE(F48:F51)</f>
        <v>2208.3737499999997</v>
      </c>
      <c r="J47">
        <f>F47-I47</f>
        <v>8374.2242499999993</v>
      </c>
    </row>
    <row r="48" spans="1:10" x14ac:dyDescent="0.35">
      <c r="D48" s="1" t="s">
        <v>4</v>
      </c>
      <c r="E48" s="1">
        <v>21128.54</v>
      </c>
      <c r="F48" s="1">
        <v>2072.8090000000002</v>
      </c>
      <c r="G48" s="1">
        <v>1872</v>
      </c>
      <c r="H48" s="1">
        <v>2260</v>
      </c>
    </row>
    <row r="49" spans="1:10" x14ac:dyDescent="0.35">
      <c r="D49" s="1" t="s">
        <v>4</v>
      </c>
      <c r="E49" s="1">
        <v>21807.074000000001</v>
      </c>
      <c r="F49" s="1">
        <v>2235.2080000000001</v>
      </c>
      <c r="G49" s="1">
        <v>2013</v>
      </c>
      <c r="H49" s="1">
        <v>2520</v>
      </c>
    </row>
    <row r="50" spans="1:10" x14ac:dyDescent="0.35">
      <c r="D50" s="1" t="s">
        <v>4</v>
      </c>
      <c r="E50" s="1">
        <v>65445.13</v>
      </c>
      <c r="F50" s="1">
        <v>2247.5410000000002</v>
      </c>
      <c r="G50" s="1">
        <v>1929</v>
      </c>
      <c r="H50" s="1">
        <v>2568</v>
      </c>
    </row>
    <row r="51" spans="1:10" x14ac:dyDescent="0.35">
      <c r="D51" s="1" t="s">
        <v>4</v>
      </c>
      <c r="E51" s="1">
        <v>57331.58</v>
      </c>
      <c r="F51" s="1">
        <v>2277.9369999999999</v>
      </c>
      <c r="G51" s="1">
        <v>2035</v>
      </c>
      <c r="H51" s="1">
        <v>2590</v>
      </c>
    </row>
    <row r="52" spans="1:10" x14ac:dyDescent="0.35">
      <c r="A52" t="s">
        <v>21</v>
      </c>
      <c r="B52" s="2">
        <v>0.57847222222222217</v>
      </c>
      <c r="C52" s="4">
        <v>1.2034722222222223</v>
      </c>
      <c r="D52" s="1" t="s">
        <v>3</v>
      </c>
      <c r="E52" s="1">
        <v>7217.3580000000002</v>
      </c>
      <c r="F52" s="1">
        <v>5606.7219999999998</v>
      </c>
      <c r="G52" s="1">
        <v>2658</v>
      </c>
      <c r="H52" s="1">
        <v>11432</v>
      </c>
      <c r="I52">
        <f>AVERAGE(F53:F56)</f>
        <v>2288.3447500000002</v>
      </c>
      <c r="J52">
        <f>F52-I52</f>
        <v>3318.3772499999995</v>
      </c>
    </row>
    <row r="53" spans="1:10" x14ac:dyDescent="0.35">
      <c r="D53" s="1" t="s">
        <v>4</v>
      </c>
      <c r="E53" s="1">
        <v>52019.557999999997</v>
      </c>
      <c r="F53" s="1">
        <v>2195.3319999999999</v>
      </c>
      <c r="G53" s="1">
        <v>1976</v>
      </c>
      <c r="H53" s="1">
        <v>2437</v>
      </c>
    </row>
    <row r="54" spans="1:10" x14ac:dyDescent="0.35">
      <c r="D54" s="1" t="s">
        <v>4</v>
      </c>
      <c r="E54" s="1">
        <v>43296.728000000003</v>
      </c>
      <c r="F54" s="1">
        <v>2281.8470000000002</v>
      </c>
      <c r="G54" s="1">
        <v>2013</v>
      </c>
      <c r="H54" s="1">
        <v>2604</v>
      </c>
    </row>
    <row r="55" spans="1:10" x14ac:dyDescent="0.35">
      <c r="D55" s="1" t="s">
        <v>4</v>
      </c>
      <c r="E55" s="1">
        <v>58886.519</v>
      </c>
      <c r="F55" s="1">
        <v>2376.5169999999998</v>
      </c>
      <c r="G55" s="1">
        <v>2029</v>
      </c>
      <c r="H55" s="1">
        <v>2698</v>
      </c>
    </row>
    <row r="56" spans="1:10" x14ac:dyDescent="0.35">
      <c r="D56" s="1" t="s">
        <v>4</v>
      </c>
      <c r="E56" s="1">
        <v>39499.247000000003</v>
      </c>
      <c r="F56" s="1">
        <v>2299.683</v>
      </c>
      <c r="G56" s="1">
        <v>2106</v>
      </c>
      <c r="H56" s="1">
        <v>2519</v>
      </c>
    </row>
    <row r="57" spans="1:10" x14ac:dyDescent="0.35">
      <c r="A57" t="s">
        <v>22</v>
      </c>
      <c r="B57" s="2">
        <v>0.54513888888888895</v>
      </c>
      <c r="C57" s="4">
        <v>1.1701388888888888</v>
      </c>
      <c r="D57" s="1" t="s">
        <v>3</v>
      </c>
      <c r="E57" s="1">
        <v>7078.848</v>
      </c>
      <c r="F57" s="1">
        <v>6337.5389999999998</v>
      </c>
      <c r="G57" s="1">
        <v>2610</v>
      </c>
      <c r="H57" s="1">
        <v>14272</v>
      </c>
      <c r="I57">
        <f>AVERAGE(F58:F61)</f>
        <v>2194.08475</v>
      </c>
      <c r="J57">
        <f>F57-I57</f>
        <v>4143.4542499999998</v>
      </c>
    </row>
    <row r="58" spans="1:10" x14ac:dyDescent="0.35">
      <c r="D58" s="1" t="s">
        <v>4</v>
      </c>
      <c r="E58" s="1">
        <v>39534.699000000001</v>
      </c>
      <c r="F58" s="1">
        <v>2156.3069999999998</v>
      </c>
      <c r="G58" s="1">
        <v>1961</v>
      </c>
      <c r="H58" s="1">
        <v>2361</v>
      </c>
    </row>
    <row r="59" spans="1:10" x14ac:dyDescent="0.35">
      <c r="D59" s="1" t="s">
        <v>4</v>
      </c>
      <c r="E59" s="1">
        <v>30499.398000000001</v>
      </c>
      <c r="F59" s="1">
        <v>2099.7869999999998</v>
      </c>
      <c r="G59" s="1">
        <v>1874</v>
      </c>
      <c r="H59" s="1">
        <v>2345</v>
      </c>
    </row>
    <row r="60" spans="1:10" x14ac:dyDescent="0.35">
      <c r="D60" s="1" t="s">
        <v>4</v>
      </c>
      <c r="E60" s="1">
        <v>110565.573</v>
      </c>
      <c r="F60" s="1">
        <v>2212.2820000000002</v>
      </c>
      <c r="G60" s="1">
        <v>2010</v>
      </c>
      <c r="H60" s="1">
        <v>2436</v>
      </c>
    </row>
    <row r="61" spans="1:10" x14ac:dyDescent="0.35">
      <c r="D61" s="1" t="s">
        <v>4</v>
      </c>
      <c r="E61" s="1">
        <v>75191.119000000006</v>
      </c>
      <c r="F61" s="1">
        <v>2307.9630000000002</v>
      </c>
      <c r="G61" s="1">
        <v>2046</v>
      </c>
      <c r="H61" s="1">
        <v>2608</v>
      </c>
    </row>
    <row r="62" spans="1:10" x14ac:dyDescent="0.35">
      <c r="A62" t="s">
        <v>23</v>
      </c>
      <c r="B62" s="2">
        <v>0.54583333333333328</v>
      </c>
      <c r="C62" s="4">
        <v>1.1708333333333334</v>
      </c>
      <c r="D62" s="1" t="s">
        <v>3</v>
      </c>
      <c r="E62" s="3">
        <v>6011.9920000000002</v>
      </c>
      <c r="F62" s="3">
        <v>8041.5969999999998</v>
      </c>
      <c r="G62" s="3">
        <v>3325</v>
      </c>
      <c r="H62" s="3">
        <v>16383</v>
      </c>
      <c r="I62">
        <f>AVERAGE(F63:F66)</f>
        <v>2609.8197500000001</v>
      </c>
      <c r="J62">
        <f>F62-I62</f>
        <v>5431.7772499999992</v>
      </c>
    </row>
    <row r="63" spans="1:10" x14ac:dyDescent="0.35">
      <c r="D63" s="1" t="s">
        <v>4</v>
      </c>
      <c r="E63" s="3">
        <v>28140.606</v>
      </c>
      <c r="F63" s="3">
        <v>2512.277</v>
      </c>
      <c r="G63" s="3">
        <v>2266</v>
      </c>
      <c r="H63" s="3">
        <v>2768</v>
      </c>
    </row>
    <row r="64" spans="1:10" x14ac:dyDescent="0.35">
      <c r="D64" s="1" t="s">
        <v>4</v>
      </c>
      <c r="E64" s="3">
        <v>25594.661</v>
      </c>
      <c r="F64" s="3">
        <v>2527.7060000000001</v>
      </c>
      <c r="G64" s="3">
        <v>2311</v>
      </c>
      <c r="H64" s="3">
        <v>2804</v>
      </c>
    </row>
    <row r="65" spans="1:10" x14ac:dyDescent="0.35">
      <c r="D65" s="1" t="s">
        <v>4</v>
      </c>
      <c r="E65" s="3">
        <v>11410.582</v>
      </c>
      <c r="F65" s="3">
        <v>2729.7139999999999</v>
      </c>
      <c r="G65" s="3">
        <v>2501</v>
      </c>
      <c r="H65" s="3">
        <v>2969</v>
      </c>
    </row>
    <row r="66" spans="1:10" x14ac:dyDescent="0.35">
      <c r="D66" s="1" t="s">
        <v>4</v>
      </c>
      <c r="E66" s="3">
        <v>13215.334000000001</v>
      </c>
      <c r="F66" s="3">
        <v>2669.5819999999999</v>
      </c>
      <c r="G66" s="3">
        <v>2448</v>
      </c>
      <c r="H66" s="3">
        <v>2928</v>
      </c>
    </row>
    <row r="67" spans="1:10" x14ac:dyDescent="0.35">
      <c r="A67" t="s">
        <v>24</v>
      </c>
      <c r="B67" s="2">
        <v>0.57916666666666672</v>
      </c>
      <c r="C67" s="4">
        <v>1.2041666666666666</v>
      </c>
      <c r="D67" s="1" t="s">
        <v>3</v>
      </c>
      <c r="E67" s="3">
        <v>6280.7669999999998</v>
      </c>
      <c r="F67" s="3">
        <v>6815.2610000000004</v>
      </c>
      <c r="G67" s="3">
        <v>2479</v>
      </c>
      <c r="H67" s="3">
        <v>12810</v>
      </c>
      <c r="I67">
        <f>AVERAGE(F68:F71)</f>
        <v>2320.2359999999999</v>
      </c>
      <c r="J67">
        <f>F67-I67</f>
        <v>4495.0250000000005</v>
      </c>
    </row>
    <row r="68" spans="1:10" x14ac:dyDescent="0.35">
      <c r="D68" s="1" t="s">
        <v>4</v>
      </c>
      <c r="E68" s="3">
        <v>97873.774000000005</v>
      </c>
      <c r="F68" s="3">
        <v>2212.2559999999999</v>
      </c>
      <c r="G68" s="3">
        <v>1926</v>
      </c>
      <c r="H68" s="3">
        <v>2550</v>
      </c>
    </row>
    <row r="69" spans="1:10" x14ac:dyDescent="0.35">
      <c r="D69" s="1" t="s">
        <v>4</v>
      </c>
      <c r="E69" s="3">
        <v>66366.055999999997</v>
      </c>
      <c r="F69" s="3">
        <v>2323.6239999999998</v>
      </c>
      <c r="G69" s="3">
        <v>2019</v>
      </c>
      <c r="H69" s="3">
        <v>2675</v>
      </c>
    </row>
    <row r="70" spans="1:10" x14ac:dyDescent="0.35">
      <c r="D70" s="1" t="s">
        <v>4</v>
      </c>
      <c r="E70" s="3">
        <v>90150.195000000007</v>
      </c>
      <c r="F70" s="3">
        <v>2384.4949999999999</v>
      </c>
      <c r="G70" s="3">
        <v>1989</v>
      </c>
      <c r="H70" s="3">
        <v>2738</v>
      </c>
    </row>
    <row r="71" spans="1:10" x14ac:dyDescent="0.35">
      <c r="D71" s="1" t="s">
        <v>4</v>
      </c>
      <c r="E71" s="3">
        <v>70443.854999999996</v>
      </c>
      <c r="F71" s="3">
        <v>2360.569</v>
      </c>
      <c r="G71" s="3">
        <v>2052</v>
      </c>
      <c r="H71" s="3">
        <v>2740</v>
      </c>
    </row>
    <row r="72" spans="1:10" x14ac:dyDescent="0.35">
      <c r="A72" t="s">
        <v>25</v>
      </c>
      <c r="B72" s="2">
        <v>0.57916666666666672</v>
      </c>
      <c r="C72" s="4">
        <v>1.2041666666666666</v>
      </c>
      <c r="D72" s="1" t="s">
        <v>3</v>
      </c>
      <c r="E72" s="3">
        <v>5636.8609999999999</v>
      </c>
      <c r="F72" s="3">
        <v>8603.3009999999995</v>
      </c>
      <c r="G72" s="3">
        <v>3010</v>
      </c>
      <c r="H72" s="3">
        <v>16383</v>
      </c>
      <c r="I72">
        <f>AVERAGE(F73:F76)</f>
        <v>2246.1334999999999</v>
      </c>
      <c r="J72">
        <f>F72-I72</f>
        <v>6357.1674999999996</v>
      </c>
    </row>
    <row r="73" spans="1:10" x14ac:dyDescent="0.35">
      <c r="D73" s="1" t="s">
        <v>4</v>
      </c>
      <c r="E73" s="3">
        <v>37213.008000000002</v>
      </c>
      <c r="F73" s="3">
        <v>2138.1849999999999</v>
      </c>
      <c r="G73" s="3">
        <v>1924</v>
      </c>
      <c r="H73" s="3">
        <v>2348</v>
      </c>
    </row>
    <row r="74" spans="1:10" x14ac:dyDescent="0.35">
      <c r="D74" s="1" t="s">
        <v>4</v>
      </c>
      <c r="E74" s="3">
        <v>32851.593999999997</v>
      </c>
      <c r="F74" s="3">
        <v>2234.8420000000001</v>
      </c>
      <c r="G74" s="3">
        <v>1960</v>
      </c>
      <c r="H74" s="3">
        <v>2494</v>
      </c>
    </row>
    <row r="75" spans="1:10" x14ac:dyDescent="0.35">
      <c r="D75" s="1" t="s">
        <v>4</v>
      </c>
      <c r="E75" s="3">
        <v>88913.498999999996</v>
      </c>
      <c r="F75" s="3">
        <v>2287.9749999999999</v>
      </c>
      <c r="G75" s="3">
        <v>2037</v>
      </c>
      <c r="H75" s="3">
        <v>2635</v>
      </c>
    </row>
    <row r="76" spans="1:10" x14ac:dyDescent="0.35">
      <c r="D76" s="1" t="s">
        <v>4</v>
      </c>
      <c r="E76" s="3">
        <v>76526.751000000004</v>
      </c>
      <c r="F76" s="3">
        <v>2323.5320000000002</v>
      </c>
      <c r="G76" s="3">
        <v>1989</v>
      </c>
      <c r="H76" s="3">
        <v>2674</v>
      </c>
    </row>
    <row r="77" spans="1:10" x14ac:dyDescent="0.35">
      <c r="A77" t="s">
        <v>26</v>
      </c>
      <c r="B77" s="2">
        <v>0.69027777777777777</v>
      </c>
      <c r="C77" s="4">
        <v>1.3152777777777778</v>
      </c>
      <c r="D77" s="1" t="s">
        <v>3</v>
      </c>
      <c r="E77" s="3">
        <v>6422.5749999999998</v>
      </c>
      <c r="F77" s="3">
        <v>6500.9070000000002</v>
      </c>
      <c r="G77" s="3">
        <v>2819</v>
      </c>
      <c r="H77" s="3">
        <v>16383</v>
      </c>
      <c r="I77">
        <f>AVERAGE(F78:F81)</f>
        <v>2539.1837500000001</v>
      </c>
      <c r="J77">
        <f>F77-I77</f>
        <v>3961.72325</v>
      </c>
    </row>
    <row r="78" spans="1:10" x14ac:dyDescent="0.35">
      <c r="D78" s="1" t="s">
        <v>4</v>
      </c>
      <c r="E78" s="3">
        <v>87379.995999999999</v>
      </c>
      <c r="F78" s="3">
        <v>2473.643</v>
      </c>
      <c r="G78" s="3">
        <v>2191</v>
      </c>
      <c r="H78" s="3">
        <v>2845</v>
      </c>
    </row>
    <row r="79" spans="1:10" x14ac:dyDescent="0.35">
      <c r="D79" s="1" t="s">
        <v>4</v>
      </c>
      <c r="E79" s="3">
        <v>52000.595000000001</v>
      </c>
      <c r="F79" s="3">
        <v>2549.4760000000001</v>
      </c>
      <c r="G79" s="3">
        <v>2265</v>
      </c>
      <c r="H79" s="3">
        <v>2895</v>
      </c>
    </row>
    <row r="80" spans="1:10" x14ac:dyDescent="0.35">
      <c r="D80" s="1" t="s">
        <v>4</v>
      </c>
      <c r="E80" s="3">
        <v>96462.290999999997</v>
      </c>
      <c r="F80" s="3">
        <v>2564.567</v>
      </c>
      <c r="G80" s="3">
        <v>2278</v>
      </c>
      <c r="H80" s="3">
        <v>2896</v>
      </c>
    </row>
    <row r="81" spans="1:10" x14ac:dyDescent="0.35">
      <c r="D81" s="1" t="s">
        <v>4</v>
      </c>
      <c r="E81" s="3">
        <v>82052.308999999994</v>
      </c>
      <c r="F81" s="3">
        <v>2569.049</v>
      </c>
      <c r="G81" s="3">
        <v>2187</v>
      </c>
      <c r="H81" s="3">
        <v>2949</v>
      </c>
    </row>
    <row r="82" spans="1:10" x14ac:dyDescent="0.35">
      <c r="A82" t="s">
        <v>27</v>
      </c>
      <c r="B82" s="2">
        <v>0.69097222222222221</v>
      </c>
      <c r="C82" s="4">
        <v>1.3159722222222221</v>
      </c>
      <c r="D82" s="1" t="s">
        <v>3</v>
      </c>
      <c r="E82" s="3">
        <v>9346.1239999999998</v>
      </c>
      <c r="F82" s="3">
        <v>4144.6729999999998</v>
      </c>
      <c r="G82" s="3">
        <v>2473</v>
      </c>
      <c r="H82" s="3">
        <v>6737</v>
      </c>
      <c r="I82">
        <f>AVERAGE(F83:F86)</f>
        <v>2378.3472500000003</v>
      </c>
      <c r="J82">
        <f>F82-I82</f>
        <v>1766.3257499999995</v>
      </c>
    </row>
    <row r="83" spans="1:10" x14ac:dyDescent="0.35">
      <c r="D83" s="1" t="s">
        <v>4</v>
      </c>
      <c r="E83" s="3">
        <v>124378.643</v>
      </c>
      <c r="F83" s="3">
        <v>2356.9960000000001</v>
      </c>
      <c r="G83" s="3">
        <v>2087</v>
      </c>
      <c r="H83" s="3">
        <v>2711</v>
      </c>
    </row>
    <row r="84" spans="1:10" x14ac:dyDescent="0.35">
      <c r="D84" s="1" t="s">
        <v>4</v>
      </c>
      <c r="E84" s="3">
        <v>101066.098</v>
      </c>
      <c r="F84" s="3">
        <v>2365.9789999999998</v>
      </c>
      <c r="G84" s="3">
        <v>1990</v>
      </c>
      <c r="H84" s="3">
        <v>2806</v>
      </c>
    </row>
    <row r="85" spans="1:10" x14ac:dyDescent="0.35">
      <c r="D85" s="1" t="s">
        <v>4</v>
      </c>
      <c r="E85" s="3">
        <v>65121.94</v>
      </c>
      <c r="F85" s="3">
        <v>2433.134</v>
      </c>
      <c r="G85" s="3">
        <v>2151</v>
      </c>
      <c r="H85" s="3">
        <v>2815</v>
      </c>
    </row>
    <row r="86" spans="1:10" x14ac:dyDescent="0.35">
      <c r="D86" s="1" t="s">
        <v>4</v>
      </c>
      <c r="E86" s="3">
        <v>65891.990000000005</v>
      </c>
      <c r="F86" s="3">
        <v>2357.2800000000002</v>
      </c>
      <c r="G86" s="3">
        <v>2132</v>
      </c>
      <c r="H86" s="3">
        <v>2640</v>
      </c>
    </row>
    <row r="87" spans="1:10" x14ac:dyDescent="0.35">
      <c r="A87" t="s">
        <v>28</v>
      </c>
      <c r="B87" s="2">
        <v>0.69097222222222221</v>
      </c>
      <c r="C87" s="4">
        <v>1.3159722222222221</v>
      </c>
      <c r="D87" s="1" t="s">
        <v>3</v>
      </c>
      <c r="E87" s="3">
        <v>9816.893</v>
      </c>
      <c r="F87" s="3">
        <v>4006.0610000000001</v>
      </c>
      <c r="G87" s="3">
        <v>2489</v>
      </c>
      <c r="H87" s="3">
        <v>6642</v>
      </c>
      <c r="I87">
        <f>AVERAGE(F88:F91)</f>
        <v>2381.8294999999998</v>
      </c>
      <c r="J87">
        <f>F87-I87</f>
        <v>1624.2315000000003</v>
      </c>
    </row>
    <row r="88" spans="1:10" x14ac:dyDescent="0.35">
      <c r="D88" s="1" t="s">
        <v>4</v>
      </c>
      <c r="E88" s="3">
        <v>119910.048</v>
      </c>
      <c r="F88" s="3">
        <v>2344.087</v>
      </c>
      <c r="G88" s="3">
        <v>2043</v>
      </c>
      <c r="H88" s="3">
        <v>2757</v>
      </c>
    </row>
    <row r="89" spans="1:10" x14ac:dyDescent="0.35">
      <c r="D89" s="1" t="s">
        <v>4</v>
      </c>
      <c r="E89" s="3">
        <v>86786.380999999994</v>
      </c>
      <c r="F89" s="3">
        <v>2391.4180000000001</v>
      </c>
      <c r="G89" s="3">
        <v>2042</v>
      </c>
      <c r="H89" s="3">
        <v>2725</v>
      </c>
    </row>
    <row r="90" spans="1:10" x14ac:dyDescent="0.35">
      <c r="D90" s="1" t="s">
        <v>4</v>
      </c>
      <c r="E90" s="3">
        <v>85947.902000000002</v>
      </c>
      <c r="F90" s="3">
        <v>2417.5120000000002</v>
      </c>
      <c r="G90" s="3">
        <v>2067</v>
      </c>
      <c r="H90" s="3">
        <v>2715</v>
      </c>
    </row>
    <row r="91" spans="1:10" x14ac:dyDescent="0.35">
      <c r="D91" s="1" t="s">
        <v>4</v>
      </c>
      <c r="E91" s="3">
        <v>32030.427</v>
      </c>
      <c r="F91" s="3">
        <v>2374.3009999999999</v>
      </c>
      <c r="G91" s="3">
        <v>2163</v>
      </c>
      <c r="H91" s="3">
        <v>2558</v>
      </c>
    </row>
    <row r="92" spans="1:10" x14ac:dyDescent="0.35">
      <c r="A92" t="s">
        <v>29</v>
      </c>
      <c r="B92" s="2">
        <v>0.73263888888888884</v>
      </c>
      <c r="C92" s="4">
        <v>1.3576388888888891</v>
      </c>
      <c r="D92" s="1" t="s">
        <v>3</v>
      </c>
      <c r="E92" s="3">
        <v>8999.8490000000002</v>
      </c>
      <c r="F92" s="3">
        <v>4613.5789999999997</v>
      </c>
      <c r="G92" s="3">
        <v>2612</v>
      </c>
      <c r="H92" s="3">
        <v>7601</v>
      </c>
      <c r="I92">
        <f>AVERAGE(F93:F96)</f>
        <v>2331.0895</v>
      </c>
      <c r="J92">
        <f>F92-I92</f>
        <v>2282.4894999999997</v>
      </c>
    </row>
    <row r="93" spans="1:10" x14ac:dyDescent="0.35">
      <c r="D93" s="1" t="s">
        <v>4</v>
      </c>
      <c r="E93" s="3">
        <v>54084.84</v>
      </c>
      <c r="F93" s="3">
        <v>2258.864</v>
      </c>
      <c r="G93" s="3">
        <v>2036</v>
      </c>
      <c r="H93" s="3">
        <v>2470</v>
      </c>
    </row>
    <row r="94" spans="1:10" x14ac:dyDescent="0.35">
      <c r="D94" s="1" t="s">
        <v>4</v>
      </c>
      <c r="E94" s="3">
        <v>58619.392</v>
      </c>
      <c r="F94" s="3">
        <v>2322.19</v>
      </c>
      <c r="G94" s="3">
        <v>2041</v>
      </c>
      <c r="H94" s="3">
        <v>2623</v>
      </c>
    </row>
    <row r="95" spans="1:10" x14ac:dyDescent="0.35">
      <c r="D95" s="1" t="s">
        <v>4</v>
      </c>
      <c r="E95" s="3">
        <v>67909.452999999994</v>
      </c>
      <c r="F95" s="3">
        <v>2380.154</v>
      </c>
      <c r="G95" s="3">
        <v>2077</v>
      </c>
      <c r="H95" s="3">
        <v>2710</v>
      </c>
    </row>
    <row r="96" spans="1:10" x14ac:dyDescent="0.35">
      <c r="D96" s="1" t="s">
        <v>4</v>
      </c>
      <c r="E96" s="3">
        <v>89002.540999999997</v>
      </c>
      <c r="F96" s="3">
        <v>2363.15</v>
      </c>
      <c r="G96" s="3">
        <v>2077</v>
      </c>
      <c r="H96" s="3">
        <v>2640</v>
      </c>
    </row>
    <row r="97" spans="1:10" x14ac:dyDescent="0.35">
      <c r="A97" t="s">
        <v>30</v>
      </c>
      <c r="B97" s="2">
        <v>0.73263888888888884</v>
      </c>
      <c r="C97" s="4">
        <v>1.3576388888888891</v>
      </c>
      <c r="D97" s="1" t="s">
        <v>3</v>
      </c>
      <c r="E97" s="3">
        <v>10025.483</v>
      </c>
      <c r="F97" s="3">
        <v>5993.3810000000003</v>
      </c>
      <c r="G97" s="3">
        <v>2768</v>
      </c>
      <c r="H97" s="3">
        <v>10659</v>
      </c>
      <c r="I97">
        <f>AVERAGE(F98:F101)</f>
        <v>2384.6972500000002</v>
      </c>
      <c r="J97">
        <f>F97-I97</f>
        <v>3608.6837500000001</v>
      </c>
    </row>
    <row r="98" spans="1:10" x14ac:dyDescent="0.35">
      <c r="D98" s="1" t="s">
        <v>4</v>
      </c>
      <c r="E98" s="3">
        <v>101277.16099999999</v>
      </c>
      <c r="F98" s="3">
        <v>2354.8470000000002</v>
      </c>
      <c r="G98" s="3">
        <v>2103</v>
      </c>
      <c r="H98" s="3">
        <v>2695</v>
      </c>
    </row>
    <row r="99" spans="1:10" x14ac:dyDescent="0.35">
      <c r="D99" s="1" t="s">
        <v>4</v>
      </c>
      <c r="E99" s="3">
        <v>50879.324000000001</v>
      </c>
      <c r="F99" s="3">
        <v>2325.817</v>
      </c>
      <c r="G99" s="3">
        <v>2043</v>
      </c>
      <c r="H99" s="3">
        <v>2669</v>
      </c>
    </row>
    <row r="100" spans="1:10" x14ac:dyDescent="0.35">
      <c r="D100" s="1" t="s">
        <v>4</v>
      </c>
      <c r="E100" s="3">
        <v>98111.218999999997</v>
      </c>
      <c r="F100" s="3">
        <v>2449.8339999999998</v>
      </c>
      <c r="G100" s="3">
        <v>2125</v>
      </c>
      <c r="H100" s="3">
        <v>2812</v>
      </c>
    </row>
    <row r="101" spans="1:10" x14ac:dyDescent="0.35">
      <c r="D101" s="1" t="s">
        <v>4</v>
      </c>
      <c r="E101" s="3">
        <v>49481.033000000003</v>
      </c>
      <c r="F101" s="3">
        <v>2408.2910000000002</v>
      </c>
      <c r="G101" s="3">
        <v>2114</v>
      </c>
      <c r="H101" s="3">
        <v>2656</v>
      </c>
    </row>
    <row r="102" spans="1:10" x14ac:dyDescent="0.35">
      <c r="A102" t="s">
        <v>31</v>
      </c>
      <c r="B102" s="2">
        <v>0.73333333333333339</v>
      </c>
      <c r="C102" s="4">
        <v>1.3583333333333334</v>
      </c>
      <c r="D102" s="1" t="s">
        <v>3</v>
      </c>
      <c r="E102" s="3">
        <v>8787.9619999999995</v>
      </c>
      <c r="F102" s="3">
        <v>5156.5290000000005</v>
      </c>
      <c r="G102" s="3">
        <v>2726</v>
      </c>
      <c r="H102" s="3">
        <v>9547</v>
      </c>
      <c r="I102">
        <f>AVERAGE(F103:F106)</f>
        <v>2435.0124999999998</v>
      </c>
      <c r="J102">
        <f>F102-I102</f>
        <v>2721.5165000000006</v>
      </c>
    </row>
    <row r="103" spans="1:10" x14ac:dyDescent="0.35">
      <c r="D103" s="1" t="s">
        <v>4</v>
      </c>
      <c r="E103" s="3">
        <v>67038.819000000003</v>
      </c>
      <c r="F103" s="3">
        <v>2383.1869999999999</v>
      </c>
      <c r="G103" s="3">
        <v>2144</v>
      </c>
      <c r="H103" s="3">
        <v>2655</v>
      </c>
    </row>
    <row r="104" spans="1:10" x14ac:dyDescent="0.35">
      <c r="D104" s="1" t="s">
        <v>4</v>
      </c>
      <c r="E104" s="3">
        <v>106355.86</v>
      </c>
      <c r="F104" s="3">
        <v>2412.2379999999998</v>
      </c>
      <c r="G104" s="3">
        <v>2045</v>
      </c>
      <c r="H104" s="3">
        <v>2854</v>
      </c>
    </row>
    <row r="105" spans="1:10" x14ac:dyDescent="0.35">
      <c r="D105" s="1" t="s">
        <v>4</v>
      </c>
      <c r="E105" s="3">
        <v>134342.291</v>
      </c>
      <c r="F105" s="3">
        <v>2496.5770000000002</v>
      </c>
      <c r="G105" s="3">
        <v>2235</v>
      </c>
      <c r="H105" s="3">
        <v>2834</v>
      </c>
    </row>
    <row r="106" spans="1:10" x14ac:dyDescent="0.35">
      <c r="D106" s="1" t="s">
        <v>4</v>
      </c>
      <c r="E106" s="3">
        <v>126098.47500000001</v>
      </c>
      <c r="F106" s="3">
        <v>2448.0479999999998</v>
      </c>
      <c r="G106" s="3">
        <v>2058</v>
      </c>
      <c r="H106" s="3">
        <v>2849</v>
      </c>
    </row>
    <row r="107" spans="1:10" x14ac:dyDescent="0.35">
      <c r="D107" s="1"/>
    </row>
    <row r="108" spans="1:10" x14ac:dyDescent="0.35">
      <c r="D108" s="1"/>
    </row>
    <row r="109" spans="1:10" x14ac:dyDescent="0.35">
      <c r="D109" s="1"/>
    </row>
    <row r="110" spans="1:10" x14ac:dyDescent="0.35">
      <c r="D110" s="1"/>
    </row>
    <row r="111" spans="1:10" x14ac:dyDescent="0.35">
      <c r="D111" s="1"/>
    </row>
    <row r="112" spans="1:10" x14ac:dyDescent="0.35">
      <c r="D112" s="1"/>
    </row>
    <row r="113" spans="4:4" x14ac:dyDescent="0.35">
      <c r="D113" s="1"/>
    </row>
    <row r="114" spans="4:4" x14ac:dyDescent="0.35">
      <c r="D114" s="1"/>
    </row>
    <row r="115" spans="4:4" x14ac:dyDescent="0.35">
      <c r="D115" s="1"/>
    </row>
    <row r="116" spans="4:4" x14ac:dyDescent="0.35">
      <c r="D116" s="1"/>
    </row>
    <row r="117" spans="4:4" x14ac:dyDescent="0.35">
      <c r="D117" s="1"/>
    </row>
    <row r="118" spans="4:4" x14ac:dyDescent="0.35">
      <c r="D118" s="1"/>
    </row>
    <row r="119" spans="4:4" x14ac:dyDescent="0.35">
      <c r="D119" s="1"/>
    </row>
    <row r="120" spans="4:4" x14ac:dyDescent="0.35">
      <c r="D120" s="1"/>
    </row>
    <row r="121" spans="4:4" x14ac:dyDescent="0.35">
      <c r="D121" s="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C3648-89F0-4CD9-B7E7-27E0FEB1D5C6}">
  <dimension ref="A1:F24"/>
  <sheetViews>
    <sheetView topLeftCell="E1" zoomScale="115" zoomScaleNormal="115" workbookViewId="0">
      <selection activeCell="B6" sqref="B6:C6"/>
    </sheetView>
  </sheetViews>
  <sheetFormatPr defaultRowHeight="14.5" x14ac:dyDescent="0.35"/>
  <cols>
    <col min="1" max="1" width="14.81640625" bestFit="1" customWidth="1"/>
    <col min="2" max="2" width="18.26953125" bestFit="1" customWidth="1"/>
    <col min="3" max="3" width="12" bestFit="1" customWidth="1"/>
    <col min="4" max="4" width="14.81640625" bestFit="1" customWidth="1"/>
    <col min="5" max="5" width="18.26953125" bestFit="1" customWidth="1"/>
    <col min="6" max="6" width="6.453125" bestFit="1" customWidth="1"/>
  </cols>
  <sheetData>
    <row r="1" spans="1:6" x14ac:dyDescent="0.35">
      <c r="A1" s="11" t="s">
        <v>85</v>
      </c>
      <c r="B1" s="11"/>
      <c r="C1" s="11"/>
      <c r="D1" s="11" t="s">
        <v>87</v>
      </c>
      <c r="E1" s="11"/>
      <c r="F1" s="11"/>
    </row>
    <row r="2" spans="1:6" x14ac:dyDescent="0.35">
      <c r="A2" t="s">
        <v>8</v>
      </c>
      <c r="B2" t="s">
        <v>11</v>
      </c>
      <c r="C2" t="s">
        <v>170</v>
      </c>
      <c r="D2" t="s">
        <v>8</v>
      </c>
      <c r="E2" t="s">
        <v>11</v>
      </c>
      <c r="F2" t="s">
        <v>170</v>
      </c>
    </row>
    <row r="3" spans="1:6" x14ac:dyDescent="0.35">
      <c r="A3" s="2">
        <v>0.47222222222222227</v>
      </c>
      <c r="B3">
        <v>1726.7876136363639</v>
      </c>
      <c r="C3">
        <v>1074.6527982913844</v>
      </c>
      <c r="D3" s="2">
        <v>0.47569444444444442</v>
      </c>
      <c r="E3">
        <v>195.55234374999998</v>
      </c>
      <c r="F3">
        <v>52.803211115818833</v>
      </c>
    </row>
    <row r="4" spans="1:6" x14ac:dyDescent="0.35">
      <c r="A4" s="2">
        <v>0.51041666666666663</v>
      </c>
      <c r="B4">
        <v>3091.3368500000001</v>
      </c>
      <c r="C4">
        <v>1371.5603875521933</v>
      </c>
      <c r="D4" s="2">
        <v>0.51388888888888895</v>
      </c>
      <c r="E4">
        <v>218.56584375000003</v>
      </c>
      <c r="F4">
        <v>30.015851413085915</v>
      </c>
    </row>
    <row r="5" spans="1:6" x14ac:dyDescent="0.35">
      <c r="A5" s="2">
        <v>0.5625</v>
      </c>
      <c r="B5">
        <v>4587.6331500000006</v>
      </c>
      <c r="C5">
        <v>678.14586279858815</v>
      </c>
      <c r="D5" s="2">
        <v>0.56597222222222221</v>
      </c>
      <c r="E5">
        <v>200.83380555555564</v>
      </c>
      <c r="F5">
        <v>41.117083763507189</v>
      </c>
    </row>
    <row r="6" spans="1:6" x14ac:dyDescent="0.35">
      <c r="A6" s="2">
        <v>0.60763888888888895</v>
      </c>
      <c r="B6">
        <v>5032.6488269230758</v>
      </c>
      <c r="C6">
        <v>778.65296288712227</v>
      </c>
      <c r="D6" s="2">
        <v>0.61458333333333337</v>
      </c>
      <c r="E6">
        <v>196.39555555555555</v>
      </c>
      <c r="F6">
        <v>24.183145988857564</v>
      </c>
    </row>
    <row r="7" spans="1:6" x14ac:dyDescent="0.35">
      <c r="A7" s="2">
        <v>0.64583333333333337</v>
      </c>
      <c r="B7">
        <v>4704.1176818181812</v>
      </c>
      <c r="C7">
        <v>1075.5153067621366</v>
      </c>
      <c r="D7" s="2">
        <v>0.64930555555555558</v>
      </c>
      <c r="E7">
        <v>187.00611111111107</v>
      </c>
      <c r="F7">
        <v>41.746735586845382</v>
      </c>
    </row>
    <row r="8" spans="1:6" x14ac:dyDescent="0.35">
      <c r="A8" s="2">
        <v>0.70000000000000007</v>
      </c>
      <c r="B8">
        <v>4345.8349687499995</v>
      </c>
      <c r="C8">
        <v>1459.981766355532</v>
      </c>
      <c r="D8" s="2">
        <v>0.70277777777777783</v>
      </c>
      <c r="E8">
        <v>186.19950000000006</v>
      </c>
      <c r="F8">
        <v>70.217221510585716</v>
      </c>
    </row>
    <row r="9" spans="1:6" x14ac:dyDescent="0.35">
      <c r="A9" s="2">
        <v>0.73472222222222217</v>
      </c>
      <c r="B9">
        <v>3900.7545500000001</v>
      </c>
      <c r="C9">
        <v>1923.1426467351009</v>
      </c>
      <c r="D9" s="2">
        <v>0.73888888888888893</v>
      </c>
      <c r="E9">
        <v>270.40165625000003</v>
      </c>
      <c r="F9">
        <v>162.17465268141672</v>
      </c>
    </row>
    <row r="10" spans="1:6" x14ac:dyDescent="0.35">
      <c r="A10" s="2">
        <v>0.75347222222222221</v>
      </c>
      <c r="B10">
        <v>2898.2308958333338</v>
      </c>
      <c r="C10">
        <v>914.61210377980672</v>
      </c>
      <c r="D10" s="2">
        <v>0.75694444444444453</v>
      </c>
      <c r="E10">
        <v>317.34974999999997</v>
      </c>
      <c r="F10">
        <v>311.75893636171935</v>
      </c>
    </row>
    <row r="11" spans="1:6" x14ac:dyDescent="0.35">
      <c r="A11" s="2">
        <v>0.80208333333333337</v>
      </c>
      <c r="B11">
        <v>2240.0930000000003</v>
      </c>
      <c r="C11">
        <v>626.01959324358484</v>
      </c>
      <c r="D11" s="2">
        <v>0.8041666666666667</v>
      </c>
      <c r="E11">
        <v>482.88143749999995</v>
      </c>
      <c r="F11">
        <v>611.63634558547631</v>
      </c>
    </row>
    <row r="12" spans="1:6" x14ac:dyDescent="0.35">
      <c r="A12" s="2">
        <v>0.84583333333333333</v>
      </c>
      <c r="B12">
        <v>2235.2939500000002</v>
      </c>
      <c r="C12">
        <v>757.70358858476504</v>
      </c>
      <c r="D12" s="2">
        <v>0.84861111111111109</v>
      </c>
      <c r="E12">
        <v>681.75688888888885</v>
      </c>
      <c r="F12">
        <v>854.58654662808772</v>
      </c>
    </row>
    <row r="13" spans="1:6" x14ac:dyDescent="0.35">
      <c r="A13" s="2">
        <v>0.88888888888888884</v>
      </c>
      <c r="B13">
        <v>2827.9194166666671</v>
      </c>
      <c r="C13">
        <v>1285.6021091706032</v>
      </c>
      <c r="D13" s="2">
        <v>0.89166666666666661</v>
      </c>
      <c r="E13">
        <v>777.93166666666673</v>
      </c>
      <c r="F13">
        <v>1105.7169362879531</v>
      </c>
    </row>
    <row r="14" spans="1:6" x14ac:dyDescent="0.35">
      <c r="A14" s="2">
        <v>0.94791666666666663</v>
      </c>
      <c r="B14">
        <v>2661.189166666667</v>
      </c>
      <c r="C14">
        <v>897.73152951479096</v>
      </c>
      <c r="D14" s="2">
        <v>0.95138888888888884</v>
      </c>
      <c r="E14">
        <v>685.19087500000001</v>
      </c>
      <c r="F14">
        <v>761.56207084702135</v>
      </c>
    </row>
    <row r="15" spans="1:6" x14ac:dyDescent="0.35">
      <c r="A15" s="4">
        <v>0.99652777777777779</v>
      </c>
      <c r="B15">
        <v>5023.3642916666668</v>
      </c>
      <c r="C15">
        <v>597.89669629038451</v>
      </c>
      <c r="D15" s="4">
        <v>1</v>
      </c>
      <c r="E15">
        <v>615.30064285714286</v>
      </c>
      <c r="F15">
        <v>731.69286780820312</v>
      </c>
    </row>
    <row r="16" spans="1:6" x14ac:dyDescent="0.35">
      <c r="A16" s="4">
        <v>1.0402777777777776</v>
      </c>
      <c r="B16">
        <v>5282.6330833333332</v>
      </c>
      <c r="C16">
        <v>1408.3071745066654</v>
      </c>
      <c r="D16" s="4">
        <v>1.0347222222222221</v>
      </c>
      <c r="E16">
        <v>425.7135277777777</v>
      </c>
      <c r="F16">
        <v>469.78853078437135</v>
      </c>
    </row>
    <row r="17" spans="1:6" x14ac:dyDescent="0.35">
      <c r="A17" s="4">
        <v>1.04375</v>
      </c>
      <c r="B17">
        <v>6802.590416666666</v>
      </c>
      <c r="C17">
        <v>442.34669002734199</v>
      </c>
      <c r="D17" s="4">
        <v>1.0486111111111112</v>
      </c>
      <c r="E17">
        <v>714.47571428571416</v>
      </c>
      <c r="F17">
        <v>914.90689845180214</v>
      </c>
    </row>
    <row r="18" spans="1:6" x14ac:dyDescent="0.35">
      <c r="A18" s="4">
        <v>1.0715277777777776</v>
      </c>
      <c r="B18">
        <v>7459.7595000000001</v>
      </c>
      <c r="C18">
        <v>95.185686961394524</v>
      </c>
      <c r="D18" s="4">
        <v>1.0763888888888888</v>
      </c>
      <c r="E18">
        <v>529.92525000000001</v>
      </c>
      <c r="F18">
        <v>934.39461175002646</v>
      </c>
    </row>
    <row r="19" spans="1:6" x14ac:dyDescent="0.35">
      <c r="A19" s="4">
        <v>1.1201388888888888</v>
      </c>
      <c r="B19">
        <v>6738.708583333334</v>
      </c>
      <c r="C19">
        <v>1897.8909348801226</v>
      </c>
      <c r="D19" s="4">
        <v>1.1215277777777779</v>
      </c>
      <c r="E19">
        <v>445.98528571428562</v>
      </c>
      <c r="F19">
        <v>744.30226740733247</v>
      </c>
    </row>
    <row r="20" spans="1:6" x14ac:dyDescent="0.35">
      <c r="A20" s="4">
        <v>1.1875</v>
      </c>
      <c r="B20">
        <v>3870.5254062500007</v>
      </c>
      <c r="C20">
        <v>1168.0844400313265</v>
      </c>
      <c r="D20" s="4">
        <v>1.1736111111111112</v>
      </c>
      <c r="E20">
        <v>260.75497222222225</v>
      </c>
      <c r="F20">
        <v>212.97998412811015</v>
      </c>
    </row>
    <row r="21" spans="1:6" x14ac:dyDescent="0.35">
      <c r="A21" s="4">
        <v>1.2041666666666666</v>
      </c>
      <c r="B21">
        <v>2284.9047500000001</v>
      </c>
      <c r="C21">
        <v>37.170826283020659</v>
      </c>
      <c r="D21" s="4">
        <v>1.2048611111111112</v>
      </c>
      <c r="E21">
        <v>196.74093749999992</v>
      </c>
      <c r="F21">
        <v>54.592233884296022</v>
      </c>
    </row>
    <row r="22" spans="1:6" x14ac:dyDescent="0.35">
      <c r="A22" s="4">
        <v>1.3152777777777778</v>
      </c>
      <c r="B22">
        <v>2450.7601666666665</v>
      </c>
      <c r="C22">
        <v>1310.4597564854475</v>
      </c>
      <c r="D22" s="4">
        <v>1.3194444444444444</v>
      </c>
      <c r="E22">
        <v>192.83643750000005</v>
      </c>
      <c r="F22">
        <v>48.456931533275416</v>
      </c>
    </row>
    <row r="23" spans="1:6" x14ac:dyDescent="0.35">
      <c r="A23" s="4">
        <v>1.3576388888888891</v>
      </c>
      <c r="B23">
        <v>2870.8965833333336</v>
      </c>
      <c r="C23">
        <v>675.59870052847907</v>
      </c>
      <c r="D23" s="4">
        <v>1.3597222222222223</v>
      </c>
      <c r="E23">
        <v>144.12639285714286</v>
      </c>
      <c r="F23">
        <v>75.741379970327401</v>
      </c>
    </row>
    <row r="24" spans="1:6" x14ac:dyDescent="0.35">
      <c r="A24" s="4">
        <v>1.15625</v>
      </c>
      <c r="B24">
        <v>5203.5602857142849</v>
      </c>
      <c r="C24">
        <v>1884.4004394163694</v>
      </c>
    </row>
  </sheetData>
  <mergeCells count="2">
    <mergeCell ref="A1:C1"/>
    <mergeCell ref="D1:F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23426-D4F3-45FE-A07B-43D830718F5B}">
  <dimension ref="A1:P321"/>
  <sheetViews>
    <sheetView topLeftCell="C1" zoomScale="85" zoomScaleNormal="85" workbookViewId="0">
      <selection activeCell="O8" sqref="O8"/>
    </sheetView>
  </sheetViews>
  <sheetFormatPr defaultRowHeight="14.5" x14ac:dyDescent="0.35"/>
  <cols>
    <col min="1" max="1" width="20.81640625" bestFit="1" customWidth="1"/>
    <col min="2" max="2" width="5.54296875" bestFit="1" customWidth="1"/>
    <col min="3" max="3" width="14.81640625" bestFit="1" customWidth="1"/>
    <col min="4" max="4" width="10.81640625" bestFit="1" customWidth="1"/>
    <col min="5" max="5" width="11" bestFit="1" customWidth="1"/>
    <col min="6" max="6" width="14.453125" bestFit="1" customWidth="1"/>
    <col min="9" max="9" width="19.26953125" bestFit="1" customWidth="1"/>
    <col min="10" max="10" width="18.26953125" bestFit="1" customWidth="1"/>
    <col min="14" max="14" width="15.26953125" bestFit="1" customWidth="1"/>
    <col min="15" max="15" width="18.54296875" bestFit="1" customWidth="1"/>
    <col min="16" max="16" width="12.26953125" bestFit="1" customWidth="1"/>
  </cols>
  <sheetData>
    <row r="1" spans="1:16" x14ac:dyDescent="0.35">
      <c r="A1" t="s">
        <v>6</v>
      </c>
      <c r="B1" t="s">
        <v>7</v>
      </c>
      <c r="C1" t="s">
        <v>8</v>
      </c>
      <c r="E1" t="s">
        <v>0</v>
      </c>
      <c r="F1" t="s">
        <v>9</v>
      </c>
      <c r="G1" t="s">
        <v>1</v>
      </c>
      <c r="H1" t="s">
        <v>2</v>
      </c>
      <c r="I1" t="s">
        <v>10</v>
      </c>
      <c r="J1" t="s">
        <v>11</v>
      </c>
      <c r="N1" t="s">
        <v>8</v>
      </c>
      <c r="O1" t="s">
        <v>11</v>
      </c>
      <c r="P1" t="s">
        <v>170</v>
      </c>
    </row>
    <row r="2" spans="1:16" x14ac:dyDescent="0.35">
      <c r="A2" s="3" t="s">
        <v>32</v>
      </c>
      <c r="B2" s="2">
        <v>0.42152777777777778</v>
      </c>
      <c r="C2" s="4">
        <f>B2+$L$2</f>
        <v>1.0465277777777777</v>
      </c>
      <c r="D2" s="1" t="s">
        <v>3</v>
      </c>
      <c r="E2" s="3">
        <v>3194.7979999999998</v>
      </c>
      <c r="F2" s="3">
        <v>2124.2910000000002</v>
      </c>
      <c r="G2" s="3">
        <v>1837</v>
      </c>
      <c r="H2" s="3">
        <v>2389</v>
      </c>
      <c r="I2">
        <f>AVERAGE(F3:F6)</f>
        <v>1984.8035</v>
      </c>
      <c r="J2">
        <f>F2-I2</f>
        <v>139.48750000000018</v>
      </c>
      <c r="L2" s="2">
        <v>0.625</v>
      </c>
      <c r="N2" s="4">
        <v>1.0486111111111112</v>
      </c>
      <c r="O2">
        <f>AVERAGE(J2,J7,J12,J17,J22,J27,J32)</f>
        <v>714.47571428571416</v>
      </c>
      <c r="P2">
        <f>STDEV(J2,J7,J12,J17,J22,J27,J32)</f>
        <v>914.90689845180214</v>
      </c>
    </row>
    <row r="3" spans="1:16" x14ac:dyDescent="0.35">
      <c r="D3" s="1" t="s">
        <v>4</v>
      </c>
      <c r="E3" s="3">
        <v>98634.754000000001</v>
      </c>
      <c r="F3" s="3">
        <v>1956.9690000000001</v>
      </c>
      <c r="G3" s="3">
        <v>1707</v>
      </c>
      <c r="H3" s="3">
        <v>2230</v>
      </c>
      <c r="N3" s="4">
        <v>1.0763888888888888</v>
      </c>
      <c r="O3">
        <f>AVERAGE(J37,J42,J47,J52,J57,J62,J67,J72)</f>
        <v>529.92525000000001</v>
      </c>
      <c r="P3">
        <f>STDEV(J37,J42,J47,J52,J57,J62,J67,J72)</f>
        <v>934.39461175002646</v>
      </c>
    </row>
    <row r="4" spans="1:16" x14ac:dyDescent="0.35">
      <c r="D4" s="1" t="s">
        <v>4</v>
      </c>
      <c r="E4" s="3">
        <v>71542.865999999995</v>
      </c>
      <c r="F4" s="3">
        <v>1932.462</v>
      </c>
      <c r="G4" s="3">
        <v>1631</v>
      </c>
      <c r="H4" s="3">
        <v>2240</v>
      </c>
      <c r="N4" s="4">
        <v>1.1215277777777779</v>
      </c>
      <c r="O4">
        <f>AVERAGE(J77,J82,J87,J92,J97,J102,J107)</f>
        <v>445.98528571428562</v>
      </c>
      <c r="P4">
        <f>STDEV(J77,J82,J87,J92,J97,J102,J107)</f>
        <v>744.30226740733247</v>
      </c>
    </row>
    <row r="5" spans="1:16" x14ac:dyDescent="0.35">
      <c r="D5" s="1" t="s">
        <v>4</v>
      </c>
      <c r="E5" s="3">
        <v>118639.549</v>
      </c>
      <c r="F5" s="3">
        <v>2000.5170000000001</v>
      </c>
      <c r="G5" s="3">
        <v>1764</v>
      </c>
      <c r="H5" s="3">
        <v>2273</v>
      </c>
      <c r="N5" s="4">
        <v>1.1736111111111112</v>
      </c>
      <c r="O5">
        <f>AVERAGE(J112,J117,J122,J127,J132,J137,J142,J147,J152)</f>
        <v>260.75497222222225</v>
      </c>
      <c r="P5">
        <f>STDEV(J112,J117,J122,J127,J132,J137,J142,J147,J152)</f>
        <v>212.97998412811015</v>
      </c>
    </row>
    <row r="6" spans="1:16" x14ac:dyDescent="0.35">
      <c r="D6" s="1" t="s">
        <v>4</v>
      </c>
      <c r="E6" s="3">
        <v>121150.042</v>
      </c>
      <c r="F6" s="3">
        <v>2049.2660000000001</v>
      </c>
      <c r="G6" s="3">
        <v>1737</v>
      </c>
      <c r="H6" s="3">
        <v>2399</v>
      </c>
      <c r="N6" s="4">
        <v>1.2048611111111112</v>
      </c>
      <c r="O6">
        <f>AVERAGE(J157,J162,J167,J172,J177,J182,J187,J192)</f>
        <v>196.74093749999992</v>
      </c>
      <c r="P6">
        <f>STDEV(J157,J162,J167,J172,J177,J182,J187,J192)</f>
        <v>54.592233884296022</v>
      </c>
    </row>
    <row r="7" spans="1:16" x14ac:dyDescent="0.35">
      <c r="A7" s="3" t="s">
        <v>33</v>
      </c>
      <c r="B7" s="2">
        <v>0.42152777777777778</v>
      </c>
      <c r="C7" s="4">
        <f>B7+$L$2</f>
        <v>1.0465277777777777</v>
      </c>
      <c r="D7" s="1" t="s">
        <v>3</v>
      </c>
      <c r="E7" s="3">
        <v>2808.1239999999998</v>
      </c>
      <c r="F7" s="3">
        <v>1995.8969999999999</v>
      </c>
      <c r="G7" s="3">
        <v>1777</v>
      </c>
      <c r="H7" s="3">
        <v>2258</v>
      </c>
      <c r="I7">
        <f>AVERAGE(F8:F11)</f>
        <v>1770.0642499999999</v>
      </c>
      <c r="J7">
        <f>F7-I7</f>
        <v>225.83275000000003</v>
      </c>
      <c r="N7" s="4">
        <v>1.3194444444444444</v>
      </c>
      <c r="O7">
        <f>AVERAGE(J197,J202,J207,J212,J217,J222,J227,J232)</f>
        <v>192.83643750000005</v>
      </c>
      <c r="P7">
        <f>STDEV(J197,J202,J207,J212,J217,J222,J227,J232)</f>
        <v>48.456931533275416</v>
      </c>
    </row>
    <row r="8" spans="1:16" x14ac:dyDescent="0.35">
      <c r="D8" s="1" t="s">
        <v>4</v>
      </c>
      <c r="E8" s="3">
        <v>69677.104000000007</v>
      </c>
      <c r="F8" s="3">
        <v>1732.634</v>
      </c>
      <c r="G8" s="3">
        <v>1550</v>
      </c>
      <c r="H8" s="3">
        <v>1967</v>
      </c>
      <c r="N8" s="4">
        <v>1.3597222222222223</v>
      </c>
      <c r="O8">
        <f>AVERAGE(J237,J242,J247,J252,J257,J262,J267)</f>
        <v>144.12639285714286</v>
      </c>
      <c r="P8">
        <f>STDEV(J237,J242,J247,J252,J257,J262,J267)</f>
        <v>75.741379970327401</v>
      </c>
    </row>
    <row r="9" spans="1:16" x14ac:dyDescent="0.35">
      <c r="D9" s="1" t="s">
        <v>4</v>
      </c>
      <c r="E9" s="3">
        <v>120515.205</v>
      </c>
      <c r="F9" s="3">
        <v>1763.3340000000001</v>
      </c>
      <c r="G9" s="3">
        <v>1491</v>
      </c>
      <c r="H9" s="3">
        <v>2053</v>
      </c>
    </row>
    <row r="10" spans="1:16" x14ac:dyDescent="0.35">
      <c r="D10" s="1" t="s">
        <v>4</v>
      </c>
      <c r="E10" s="3">
        <v>96785.481</v>
      </c>
      <c r="F10" s="3">
        <v>1789.4860000000001</v>
      </c>
      <c r="G10" s="3">
        <v>1567</v>
      </c>
      <c r="H10" s="3">
        <v>2039</v>
      </c>
    </row>
    <row r="11" spans="1:16" x14ac:dyDescent="0.35">
      <c r="D11" s="1" t="s">
        <v>4</v>
      </c>
      <c r="E11" s="3">
        <v>82363.956000000006</v>
      </c>
      <c r="F11" s="3">
        <v>1794.8030000000001</v>
      </c>
      <c r="G11" s="3">
        <v>1542</v>
      </c>
      <c r="H11" s="3">
        <v>2100</v>
      </c>
    </row>
    <row r="12" spans="1:16" x14ac:dyDescent="0.35">
      <c r="A12" s="3" t="s">
        <v>34</v>
      </c>
      <c r="B12" s="2">
        <v>0.42222222222222222</v>
      </c>
      <c r="C12" s="4">
        <f>B12+$L$2</f>
        <v>1.0472222222222223</v>
      </c>
      <c r="D12" s="1" t="s">
        <v>3</v>
      </c>
      <c r="E12" s="3">
        <v>5390.3459999999995</v>
      </c>
      <c r="F12" s="3">
        <v>4272.1949999999997</v>
      </c>
      <c r="G12" s="3">
        <v>2088</v>
      </c>
      <c r="H12" s="3">
        <v>8574</v>
      </c>
      <c r="I12">
        <f>AVERAGE(F13:F16)</f>
        <v>1823.75225</v>
      </c>
      <c r="J12">
        <f>F12-I12</f>
        <v>2448.4427499999997</v>
      </c>
    </row>
    <row r="13" spans="1:16" x14ac:dyDescent="0.35">
      <c r="D13" s="1" t="s">
        <v>4</v>
      </c>
      <c r="E13" s="3">
        <v>60901.508999999998</v>
      </c>
      <c r="F13" s="3">
        <v>1762.11</v>
      </c>
      <c r="G13" s="3">
        <v>1574</v>
      </c>
      <c r="H13" s="3">
        <v>2000</v>
      </c>
    </row>
    <row r="14" spans="1:16" x14ac:dyDescent="0.35">
      <c r="D14" s="1" t="s">
        <v>4</v>
      </c>
      <c r="E14" s="3">
        <v>97556.354999999996</v>
      </c>
      <c r="F14" s="3">
        <v>1773.011</v>
      </c>
      <c r="G14" s="3">
        <v>1499</v>
      </c>
      <c r="H14" s="3">
        <v>2069</v>
      </c>
    </row>
    <row r="15" spans="1:16" x14ac:dyDescent="0.35">
      <c r="D15" s="1" t="s">
        <v>4</v>
      </c>
      <c r="E15" s="3">
        <v>109185.42</v>
      </c>
      <c r="F15" s="3">
        <v>1868.39</v>
      </c>
      <c r="G15" s="3">
        <v>1651</v>
      </c>
      <c r="H15" s="3">
        <v>2146</v>
      </c>
    </row>
    <row r="16" spans="1:16" x14ac:dyDescent="0.35">
      <c r="D16" s="1" t="s">
        <v>4</v>
      </c>
      <c r="E16" s="3">
        <v>94770.490999999995</v>
      </c>
      <c r="F16" s="3">
        <v>1891.498</v>
      </c>
      <c r="G16" s="3">
        <v>1633</v>
      </c>
      <c r="H16" s="3">
        <v>2147</v>
      </c>
    </row>
    <row r="17" spans="1:10" x14ac:dyDescent="0.35">
      <c r="A17" s="3" t="s">
        <v>35</v>
      </c>
      <c r="B17" s="2">
        <v>0.42222222222222222</v>
      </c>
      <c r="C17" s="4">
        <f>B17+$L$2</f>
        <v>1.0472222222222223</v>
      </c>
      <c r="D17" s="1" t="s">
        <v>3</v>
      </c>
      <c r="E17" s="3">
        <v>2687.7530000000002</v>
      </c>
      <c r="F17" s="3">
        <v>3325.433</v>
      </c>
      <c r="G17" s="3">
        <v>2043</v>
      </c>
      <c r="H17" s="3">
        <v>6449</v>
      </c>
      <c r="I17">
        <f>AVERAGE(F18:F21)</f>
        <v>1779.557</v>
      </c>
      <c r="J17">
        <f>F17-I17</f>
        <v>1545.876</v>
      </c>
    </row>
    <row r="18" spans="1:10" x14ac:dyDescent="0.35">
      <c r="D18" s="1" t="s">
        <v>4</v>
      </c>
      <c r="E18" s="3">
        <v>105960.117</v>
      </c>
      <c r="F18" s="3">
        <v>1747.2660000000001</v>
      </c>
      <c r="G18" s="3">
        <v>1559</v>
      </c>
      <c r="H18" s="3">
        <v>1973</v>
      </c>
    </row>
    <row r="19" spans="1:10" x14ac:dyDescent="0.35">
      <c r="D19" s="1" t="s">
        <v>4</v>
      </c>
      <c r="E19" s="3">
        <v>137471.13200000001</v>
      </c>
      <c r="F19" s="3">
        <v>1761.9570000000001</v>
      </c>
      <c r="G19" s="3">
        <v>1485</v>
      </c>
      <c r="H19" s="3">
        <v>2101</v>
      </c>
    </row>
    <row r="20" spans="1:10" x14ac:dyDescent="0.35">
      <c r="D20" s="1" t="s">
        <v>4</v>
      </c>
      <c r="E20" s="3">
        <v>77540.842000000004</v>
      </c>
      <c r="F20" s="3">
        <v>1782.942</v>
      </c>
      <c r="G20" s="3">
        <v>1582</v>
      </c>
      <c r="H20" s="3">
        <v>2026</v>
      </c>
    </row>
    <row r="21" spans="1:10" x14ac:dyDescent="0.35">
      <c r="D21" s="1" t="s">
        <v>4</v>
      </c>
      <c r="E21" s="3">
        <v>109699.886</v>
      </c>
      <c r="F21" s="3">
        <v>1826.0630000000001</v>
      </c>
      <c r="G21" s="3">
        <v>1551</v>
      </c>
      <c r="H21" s="3">
        <v>2109</v>
      </c>
    </row>
    <row r="22" spans="1:10" x14ac:dyDescent="0.35">
      <c r="A22" s="3" t="s">
        <v>36</v>
      </c>
      <c r="B22" s="2">
        <v>0.42291666666666666</v>
      </c>
      <c r="C22" s="4">
        <f>B22+$L$2</f>
        <v>1.0479166666666666</v>
      </c>
      <c r="D22" s="1" t="s">
        <v>3</v>
      </c>
      <c r="E22" s="3">
        <v>913.50599999999997</v>
      </c>
      <c r="F22" s="3">
        <v>2320.9450000000002</v>
      </c>
      <c r="G22" s="3">
        <v>2115</v>
      </c>
      <c r="H22" s="3">
        <v>2537</v>
      </c>
      <c r="I22">
        <f>AVERAGE(F23:F26)</f>
        <v>2060.0012500000003</v>
      </c>
      <c r="J22">
        <f>F22-I22</f>
        <v>260.94374999999991</v>
      </c>
    </row>
    <row r="23" spans="1:10" x14ac:dyDescent="0.35">
      <c r="D23" s="1" t="s">
        <v>4</v>
      </c>
      <c r="E23" s="3">
        <v>54454.2</v>
      </c>
      <c r="F23" s="3">
        <v>1981.6379999999999</v>
      </c>
      <c r="G23" s="3">
        <v>1760</v>
      </c>
      <c r="H23" s="3">
        <v>2207</v>
      </c>
    </row>
    <row r="24" spans="1:10" x14ac:dyDescent="0.35">
      <c r="D24" s="1" t="s">
        <v>4</v>
      </c>
      <c r="E24" s="3">
        <v>103884.94100000001</v>
      </c>
      <c r="F24" s="3">
        <v>2031.6410000000001</v>
      </c>
      <c r="G24" s="3">
        <v>1678</v>
      </c>
      <c r="H24" s="3">
        <v>2446</v>
      </c>
    </row>
    <row r="25" spans="1:10" x14ac:dyDescent="0.35">
      <c r="D25" s="1" t="s">
        <v>4</v>
      </c>
      <c r="E25" s="3">
        <v>145597.04999999999</v>
      </c>
      <c r="F25" s="3">
        <v>2102.893</v>
      </c>
      <c r="G25" s="3">
        <v>1721</v>
      </c>
      <c r="H25" s="3">
        <v>2418</v>
      </c>
    </row>
    <row r="26" spans="1:10" x14ac:dyDescent="0.35">
      <c r="D26" s="1" t="s">
        <v>4</v>
      </c>
      <c r="E26" s="3">
        <v>171782.027</v>
      </c>
      <c r="F26" s="3">
        <v>2123.8330000000001</v>
      </c>
      <c r="G26" s="3">
        <v>1777</v>
      </c>
      <c r="H26" s="3">
        <v>2442</v>
      </c>
    </row>
    <row r="27" spans="1:10" x14ac:dyDescent="0.35">
      <c r="A27" s="3" t="s">
        <v>37</v>
      </c>
      <c r="B27" s="2">
        <v>0.4236111111111111</v>
      </c>
      <c r="C27" s="4">
        <f>B27+$L$2</f>
        <v>1.0486111111111112</v>
      </c>
      <c r="D27" s="1" t="s">
        <v>3</v>
      </c>
      <c r="E27" s="3">
        <v>3142.857</v>
      </c>
      <c r="F27" s="3">
        <v>2202.5619999999999</v>
      </c>
      <c r="G27" s="3">
        <v>1874</v>
      </c>
      <c r="H27" s="3">
        <v>2543</v>
      </c>
      <c r="I27">
        <f>AVERAGE(F28:F31)</f>
        <v>2015.2742499999999</v>
      </c>
      <c r="J27">
        <f>F27-I27</f>
        <v>187.28774999999996</v>
      </c>
    </row>
    <row r="28" spans="1:10" x14ac:dyDescent="0.35">
      <c r="D28" s="1" t="s">
        <v>4</v>
      </c>
      <c r="E28" s="3">
        <v>94932.085999999996</v>
      </c>
      <c r="F28" s="3">
        <v>1988.146</v>
      </c>
      <c r="G28" s="3">
        <v>1698</v>
      </c>
      <c r="H28" s="3">
        <v>2256</v>
      </c>
    </row>
    <row r="29" spans="1:10" x14ac:dyDescent="0.35">
      <c r="D29" s="1" t="s">
        <v>4</v>
      </c>
      <c r="E29" s="3">
        <v>89503.815000000002</v>
      </c>
      <c r="F29" s="3">
        <v>1981.5139999999999</v>
      </c>
      <c r="G29" s="3">
        <v>1689</v>
      </c>
      <c r="H29" s="3">
        <v>2292</v>
      </c>
    </row>
    <row r="30" spans="1:10" x14ac:dyDescent="0.35">
      <c r="D30" s="1" t="s">
        <v>4</v>
      </c>
      <c r="E30" s="3">
        <v>74333.676999999996</v>
      </c>
      <c r="F30" s="3">
        <v>2031.529</v>
      </c>
      <c r="G30" s="3">
        <v>1825</v>
      </c>
      <c r="H30" s="3">
        <v>2240</v>
      </c>
    </row>
    <row r="31" spans="1:10" x14ac:dyDescent="0.35">
      <c r="D31" s="1" t="s">
        <v>4</v>
      </c>
      <c r="E31" s="3">
        <v>121097.276</v>
      </c>
      <c r="F31" s="3">
        <v>2059.9079999999999</v>
      </c>
      <c r="G31" s="3">
        <v>1717</v>
      </c>
      <c r="H31" s="3">
        <v>2385</v>
      </c>
    </row>
    <row r="32" spans="1:10" x14ac:dyDescent="0.35">
      <c r="A32" s="3" t="s">
        <v>38</v>
      </c>
      <c r="B32" s="2">
        <v>0.42430555555555555</v>
      </c>
      <c r="C32" s="4">
        <f>B32+$L$2</f>
        <v>1.0493055555555555</v>
      </c>
      <c r="D32" s="1" t="s">
        <v>3</v>
      </c>
      <c r="E32" s="3">
        <v>3066.1819999999998</v>
      </c>
      <c r="F32" s="3">
        <v>2228.11</v>
      </c>
      <c r="G32" s="3">
        <v>1944</v>
      </c>
      <c r="H32" s="3">
        <v>2525</v>
      </c>
      <c r="I32">
        <f>AVERAGE(F33:F36)</f>
        <v>2034.6505</v>
      </c>
      <c r="J32">
        <f>F32-I32</f>
        <v>193.45950000000016</v>
      </c>
    </row>
    <row r="33" spans="1:10" x14ac:dyDescent="0.35">
      <c r="D33" s="1" t="s">
        <v>4</v>
      </c>
      <c r="E33" s="3">
        <v>78950.675000000003</v>
      </c>
      <c r="F33" s="3">
        <v>2000.335</v>
      </c>
      <c r="G33" s="3">
        <v>1799</v>
      </c>
      <c r="H33" s="3">
        <v>2243</v>
      </c>
    </row>
    <row r="34" spans="1:10" x14ac:dyDescent="0.35">
      <c r="D34" s="1" t="s">
        <v>4</v>
      </c>
      <c r="E34" s="3">
        <v>109478.929</v>
      </c>
      <c r="F34" s="3">
        <v>2028.7059999999999</v>
      </c>
      <c r="G34" s="3">
        <v>1718</v>
      </c>
      <c r="H34" s="3">
        <v>2346</v>
      </c>
    </row>
    <row r="35" spans="1:10" x14ac:dyDescent="0.35">
      <c r="D35" s="1" t="s">
        <v>4</v>
      </c>
      <c r="E35" s="3">
        <v>70912.150999999998</v>
      </c>
      <c r="F35" s="3">
        <v>2063.982</v>
      </c>
      <c r="G35" s="3">
        <v>1858</v>
      </c>
      <c r="H35" s="3">
        <v>2275</v>
      </c>
    </row>
    <row r="36" spans="1:10" x14ac:dyDescent="0.35">
      <c r="D36" s="1" t="s">
        <v>4</v>
      </c>
      <c r="E36" s="3">
        <v>90349.714999999997</v>
      </c>
      <c r="F36" s="3">
        <v>2045.579</v>
      </c>
      <c r="G36" s="3">
        <v>1766</v>
      </c>
      <c r="H36" s="3">
        <v>2365</v>
      </c>
    </row>
    <row r="37" spans="1:10" x14ac:dyDescent="0.35">
      <c r="A37" s="3" t="s">
        <v>39</v>
      </c>
      <c r="B37" s="2">
        <v>0.44791666666666669</v>
      </c>
      <c r="C37" s="4">
        <f>B37+$L$2</f>
        <v>1.0729166666666667</v>
      </c>
      <c r="D37" s="1" t="s">
        <v>3</v>
      </c>
      <c r="E37" s="3">
        <v>5786.9129999999996</v>
      </c>
      <c r="F37" s="3">
        <v>4569.3130000000001</v>
      </c>
      <c r="G37" s="3">
        <v>1959</v>
      </c>
      <c r="H37" s="3">
        <v>8995</v>
      </c>
      <c r="I37">
        <f>AVERAGE(F38:F41)</f>
        <v>1839.61475</v>
      </c>
      <c r="J37">
        <f>F37-I37</f>
        <v>2729.6982500000004</v>
      </c>
    </row>
    <row r="38" spans="1:10" x14ac:dyDescent="0.35">
      <c r="D38" s="1" t="s">
        <v>4</v>
      </c>
      <c r="E38" s="3">
        <v>137036.639</v>
      </c>
      <c r="F38" s="3">
        <v>1831.8679999999999</v>
      </c>
      <c r="G38" s="3">
        <v>1612</v>
      </c>
      <c r="H38" s="3">
        <v>2090</v>
      </c>
    </row>
    <row r="39" spans="1:10" x14ac:dyDescent="0.35">
      <c r="D39" s="1" t="s">
        <v>4</v>
      </c>
      <c r="E39" s="3">
        <v>107101.175</v>
      </c>
      <c r="F39" s="3">
        <v>1836.2329999999999</v>
      </c>
      <c r="G39" s="3">
        <v>1550</v>
      </c>
      <c r="H39" s="3">
        <v>2132</v>
      </c>
    </row>
    <row r="40" spans="1:10" x14ac:dyDescent="0.35">
      <c r="D40" s="1" t="s">
        <v>4</v>
      </c>
      <c r="E40" s="3">
        <v>106136.552</v>
      </c>
      <c r="F40" s="3">
        <v>1860.0709999999999</v>
      </c>
      <c r="G40" s="3">
        <v>1636</v>
      </c>
      <c r="H40" s="3">
        <v>2085</v>
      </c>
    </row>
    <row r="41" spans="1:10" x14ac:dyDescent="0.35">
      <c r="D41" s="1" t="s">
        <v>4</v>
      </c>
      <c r="E41" s="3">
        <v>123360.43</v>
      </c>
      <c r="F41" s="3">
        <v>1830.287</v>
      </c>
      <c r="G41" s="3">
        <v>1548</v>
      </c>
      <c r="H41" s="3">
        <v>2121</v>
      </c>
    </row>
    <row r="42" spans="1:10" x14ac:dyDescent="0.35">
      <c r="A42" s="3" t="s">
        <v>40</v>
      </c>
      <c r="B42" s="2">
        <v>0.44861111111111113</v>
      </c>
      <c r="C42" s="4">
        <f>B42+$L$2</f>
        <v>1.0736111111111111</v>
      </c>
      <c r="D42" s="1" t="s">
        <v>3</v>
      </c>
      <c r="E42" s="3">
        <v>2841.9279999999999</v>
      </c>
      <c r="F42" s="3">
        <v>2683.4589999999998</v>
      </c>
      <c r="G42" s="3">
        <v>1913</v>
      </c>
      <c r="H42" s="3">
        <v>4195</v>
      </c>
      <c r="I42">
        <f>AVERAGE(F43:F46)</f>
        <v>1774.6475</v>
      </c>
      <c r="J42">
        <f>F42-I42</f>
        <v>908.8114999999998</v>
      </c>
    </row>
    <row r="43" spans="1:10" x14ac:dyDescent="0.35">
      <c r="D43" s="1" t="s">
        <v>4</v>
      </c>
      <c r="E43" s="3">
        <v>129341.917</v>
      </c>
      <c r="F43" s="3">
        <v>1786.9</v>
      </c>
      <c r="G43" s="3">
        <v>1551</v>
      </c>
      <c r="H43" s="3">
        <v>2026</v>
      </c>
    </row>
    <row r="44" spans="1:10" x14ac:dyDescent="0.35">
      <c r="D44" s="1" t="s">
        <v>4</v>
      </c>
      <c r="E44" s="3">
        <v>110684.296</v>
      </c>
      <c r="F44" s="3">
        <v>1721.529</v>
      </c>
      <c r="G44" s="3">
        <v>1433</v>
      </c>
      <c r="H44" s="3">
        <v>2010</v>
      </c>
    </row>
    <row r="45" spans="1:10" x14ac:dyDescent="0.35">
      <c r="D45" s="1" t="s">
        <v>4</v>
      </c>
      <c r="E45" s="3">
        <v>109596.003</v>
      </c>
      <c r="F45" s="3">
        <v>1811.903</v>
      </c>
      <c r="G45" s="3">
        <v>1617</v>
      </c>
      <c r="H45" s="3">
        <v>2063</v>
      </c>
    </row>
    <row r="46" spans="1:10" x14ac:dyDescent="0.35">
      <c r="D46" s="1" t="s">
        <v>4</v>
      </c>
      <c r="E46" s="3">
        <v>129754.149</v>
      </c>
      <c r="F46" s="3">
        <v>1778.258</v>
      </c>
      <c r="G46" s="3">
        <v>1501</v>
      </c>
      <c r="H46" s="3">
        <v>2086</v>
      </c>
    </row>
    <row r="47" spans="1:10" x14ac:dyDescent="0.35">
      <c r="A47" s="3" t="s">
        <v>41</v>
      </c>
      <c r="B47" s="2">
        <v>0.44861111111111113</v>
      </c>
      <c r="C47" s="4">
        <f>B47+$L$2</f>
        <v>1.0736111111111111</v>
      </c>
      <c r="D47" s="1" t="s">
        <v>3</v>
      </c>
      <c r="E47" s="3">
        <v>2853.47</v>
      </c>
      <c r="F47" s="3">
        <v>2157.0639999999999</v>
      </c>
      <c r="G47" s="3">
        <v>1833</v>
      </c>
      <c r="H47" s="3">
        <v>2471</v>
      </c>
      <c r="I47">
        <f>AVERAGE(F48:F51)</f>
        <v>2053.2222499999998</v>
      </c>
      <c r="J47">
        <f>F47-I47</f>
        <v>103.84175000000005</v>
      </c>
    </row>
    <row r="48" spans="1:10" x14ac:dyDescent="0.35">
      <c r="D48" s="1" t="s">
        <v>4</v>
      </c>
      <c r="E48" s="3">
        <v>63483.73</v>
      </c>
      <c r="F48" s="3">
        <v>1984.251</v>
      </c>
      <c r="G48" s="3">
        <v>1772</v>
      </c>
      <c r="H48" s="3">
        <v>2217</v>
      </c>
    </row>
    <row r="49" spans="1:10" x14ac:dyDescent="0.35">
      <c r="D49" s="1" t="s">
        <v>4</v>
      </c>
      <c r="E49" s="3">
        <v>103479.30499999999</v>
      </c>
      <c r="F49" s="3">
        <v>2091.886</v>
      </c>
      <c r="G49" s="3">
        <v>1769</v>
      </c>
      <c r="H49" s="3">
        <v>2406</v>
      </c>
    </row>
    <row r="50" spans="1:10" x14ac:dyDescent="0.35">
      <c r="D50" s="1" t="s">
        <v>4</v>
      </c>
      <c r="E50" s="3">
        <v>96623.885999999999</v>
      </c>
      <c r="F50" s="3">
        <v>2057.5889999999999</v>
      </c>
      <c r="G50" s="3">
        <v>1831</v>
      </c>
      <c r="H50" s="3">
        <v>2290</v>
      </c>
    </row>
    <row r="51" spans="1:10" x14ac:dyDescent="0.35">
      <c r="D51" s="1" t="s">
        <v>4</v>
      </c>
      <c r="E51" s="3">
        <v>115771.239</v>
      </c>
      <c r="F51" s="3">
        <v>2079.163</v>
      </c>
      <c r="G51" s="3">
        <v>1754</v>
      </c>
      <c r="H51" s="3">
        <v>2389</v>
      </c>
    </row>
    <row r="52" spans="1:10" x14ac:dyDescent="0.35">
      <c r="A52" s="3" t="s">
        <v>42</v>
      </c>
      <c r="B52" s="2">
        <v>0.44861111111111113</v>
      </c>
      <c r="C52" s="4">
        <f>B52+$L$2</f>
        <v>1.0736111111111111</v>
      </c>
      <c r="D52" s="1" t="s">
        <v>3</v>
      </c>
      <c r="E52" s="3">
        <v>2963.9479999999999</v>
      </c>
      <c r="F52" s="3">
        <v>2025.47</v>
      </c>
      <c r="G52" s="3">
        <v>1587</v>
      </c>
      <c r="H52" s="3">
        <v>2369</v>
      </c>
      <c r="I52">
        <f>AVERAGE(F53:F56)</f>
        <v>1973.1025</v>
      </c>
      <c r="J52">
        <f>F51-I52</f>
        <v>106.06050000000005</v>
      </c>
    </row>
    <row r="53" spans="1:10" x14ac:dyDescent="0.35">
      <c r="D53" s="1" t="s">
        <v>4</v>
      </c>
      <c r="E53" s="3">
        <v>72684.748999999996</v>
      </c>
      <c r="F53" s="3">
        <v>1888.412</v>
      </c>
      <c r="G53" s="3">
        <v>1671</v>
      </c>
      <c r="H53" s="3">
        <v>2104</v>
      </c>
    </row>
    <row r="54" spans="1:10" x14ac:dyDescent="0.35">
      <c r="D54" s="1" t="s">
        <v>4</v>
      </c>
      <c r="E54" s="3">
        <v>103763.745</v>
      </c>
      <c r="F54" s="3">
        <v>1957.2360000000001</v>
      </c>
      <c r="G54" s="3">
        <v>1651</v>
      </c>
      <c r="H54" s="3">
        <v>2294</v>
      </c>
    </row>
    <row r="55" spans="1:10" x14ac:dyDescent="0.35">
      <c r="D55" s="1" t="s">
        <v>4</v>
      </c>
      <c r="E55" s="3">
        <v>112542.63800000001</v>
      </c>
      <c r="F55" s="3">
        <v>2006.6949999999999</v>
      </c>
      <c r="G55" s="3">
        <v>1780</v>
      </c>
      <c r="H55" s="3">
        <v>2315</v>
      </c>
    </row>
    <row r="56" spans="1:10" x14ac:dyDescent="0.35">
      <c r="D56" s="1" t="s">
        <v>4</v>
      </c>
      <c r="E56" s="3">
        <v>120268.69</v>
      </c>
      <c r="F56" s="3">
        <v>2040.067</v>
      </c>
      <c r="G56" s="3">
        <v>1708</v>
      </c>
      <c r="H56" s="3">
        <v>2380</v>
      </c>
    </row>
    <row r="57" spans="1:10" x14ac:dyDescent="0.35">
      <c r="A57" s="3" t="s">
        <v>43</v>
      </c>
      <c r="B57" s="2">
        <v>0.44930555555555557</v>
      </c>
      <c r="C57" s="4">
        <f>B57+$L$2</f>
        <v>1.0743055555555556</v>
      </c>
      <c r="D57" s="1" t="s">
        <v>3</v>
      </c>
      <c r="E57" s="3">
        <v>3144.5059999999999</v>
      </c>
      <c r="F57" s="3">
        <v>1925.5419999999999</v>
      </c>
      <c r="G57" s="3">
        <v>1651</v>
      </c>
      <c r="H57" s="3">
        <v>2230</v>
      </c>
      <c r="I57">
        <f>AVERAGE(F58:F61)</f>
        <v>1807.27025</v>
      </c>
      <c r="J57">
        <f>F57-I57</f>
        <v>118.27174999999988</v>
      </c>
    </row>
    <row r="58" spans="1:10" x14ac:dyDescent="0.35">
      <c r="D58" s="1" t="s">
        <v>4</v>
      </c>
      <c r="E58" s="3">
        <v>88473.235000000001</v>
      </c>
      <c r="F58" s="3">
        <v>1754.4970000000001</v>
      </c>
      <c r="G58" s="3">
        <v>1502</v>
      </c>
      <c r="H58" s="3">
        <v>1986</v>
      </c>
    </row>
    <row r="59" spans="1:10" x14ac:dyDescent="0.35">
      <c r="D59" s="1" t="s">
        <v>4</v>
      </c>
      <c r="E59" s="3">
        <v>108680.848</v>
      </c>
      <c r="F59" s="3">
        <v>1798.191</v>
      </c>
      <c r="G59" s="3">
        <v>1500</v>
      </c>
      <c r="H59" s="3">
        <v>2119</v>
      </c>
    </row>
    <row r="60" spans="1:10" x14ac:dyDescent="0.35">
      <c r="D60" s="1" t="s">
        <v>4</v>
      </c>
      <c r="E60" s="3">
        <v>125029.97</v>
      </c>
      <c r="F60" s="3">
        <v>1864.249</v>
      </c>
      <c r="G60" s="3">
        <v>1588</v>
      </c>
      <c r="H60" s="3">
        <v>2138</v>
      </c>
    </row>
    <row r="61" spans="1:10" x14ac:dyDescent="0.35">
      <c r="D61" s="1" t="s">
        <v>4</v>
      </c>
      <c r="E61" s="3">
        <v>87281.06</v>
      </c>
      <c r="F61" s="3">
        <v>1812.144</v>
      </c>
      <c r="G61" s="3">
        <v>1611</v>
      </c>
      <c r="H61" s="3">
        <v>2050</v>
      </c>
    </row>
    <row r="62" spans="1:10" x14ac:dyDescent="0.35">
      <c r="A62" s="3" t="s">
        <v>44</v>
      </c>
      <c r="B62" s="2">
        <v>0.44930555555555557</v>
      </c>
      <c r="C62" s="4">
        <f>B62+$L$2</f>
        <v>1.0743055555555556</v>
      </c>
      <c r="D62" s="1" t="s">
        <v>3</v>
      </c>
      <c r="E62" s="3">
        <v>1082.521</v>
      </c>
      <c r="F62" s="3">
        <v>2185.9279999999999</v>
      </c>
      <c r="G62" s="3">
        <v>1938</v>
      </c>
      <c r="H62" s="3">
        <v>2439</v>
      </c>
      <c r="I62">
        <f>AVERAGE(F63:F66)</f>
        <v>1992.9992500000001</v>
      </c>
      <c r="J62">
        <f>F62-I62</f>
        <v>192.92874999999981</v>
      </c>
    </row>
    <row r="63" spans="1:10" x14ac:dyDescent="0.35">
      <c r="D63" s="1" t="s">
        <v>4</v>
      </c>
      <c r="E63" s="3">
        <v>36507.267</v>
      </c>
      <c r="F63" s="3">
        <v>1986.1590000000001</v>
      </c>
      <c r="G63" s="3">
        <v>1745</v>
      </c>
      <c r="H63" s="3">
        <v>2214</v>
      </c>
    </row>
    <row r="64" spans="1:10" x14ac:dyDescent="0.35">
      <c r="D64" s="1" t="s">
        <v>4</v>
      </c>
      <c r="E64" s="3">
        <v>44056.06</v>
      </c>
      <c r="F64" s="3">
        <v>2013.17</v>
      </c>
      <c r="G64" s="3">
        <v>1769</v>
      </c>
      <c r="H64" s="3">
        <v>2243</v>
      </c>
    </row>
    <row r="65" spans="1:10" x14ac:dyDescent="0.35">
      <c r="D65" s="1" t="s">
        <v>4</v>
      </c>
      <c r="E65" s="3">
        <v>67152.595000000001</v>
      </c>
      <c r="F65" s="3">
        <v>1992.414</v>
      </c>
      <c r="G65" s="3">
        <v>1588</v>
      </c>
      <c r="H65" s="3">
        <v>2239</v>
      </c>
    </row>
    <row r="66" spans="1:10" x14ac:dyDescent="0.35">
      <c r="D66" s="1" t="s">
        <v>4</v>
      </c>
      <c r="E66" s="3">
        <v>74083.039999999994</v>
      </c>
      <c r="F66" s="3">
        <v>1980.2539999999999</v>
      </c>
      <c r="G66" s="3">
        <v>1739</v>
      </c>
      <c r="H66" s="3">
        <v>2240</v>
      </c>
    </row>
    <row r="67" spans="1:10" x14ac:dyDescent="0.35">
      <c r="A67" s="3" t="s">
        <v>45</v>
      </c>
      <c r="B67" s="2">
        <v>0.44930555555555557</v>
      </c>
      <c r="C67" s="4">
        <f>B67+$L$2</f>
        <v>1.0743055555555556</v>
      </c>
      <c r="D67" s="1" t="s">
        <v>3</v>
      </c>
      <c r="E67" s="3">
        <v>3208.8139999999999</v>
      </c>
      <c r="F67" s="3">
        <v>2070.3629999999998</v>
      </c>
      <c r="G67" s="3">
        <v>1657</v>
      </c>
      <c r="H67" s="3">
        <v>2399</v>
      </c>
      <c r="I67">
        <f>AVERAGE(F68:F71)</f>
        <v>1982.4917500000001</v>
      </c>
      <c r="J67">
        <f>F67-I67</f>
        <v>87.871249999999691</v>
      </c>
    </row>
    <row r="68" spans="1:10" x14ac:dyDescent="0.35">
      <c r="D68" s="1" t="s">
        <v>4</v>
      </c>
      <c r="E68" s="3">
        <v>57877.375</v>
      </c>
      <c r="F68" s="3">
        <v>1951.0250000000001</v>
      </c>
      <c r="G68" s="3">
        <v>1739</v>
      </c>
      <c r="H68" s="3">
        <v>2177</v>
      </c>
    </row>
    <row r="69" spans="1:10" x14ac:dyDescent="0.35">
      <c r="D69" s="1" t="s">
        <v>4</v>
      </c>
      <c r="E69" s="3">
        <v>97027.873999999996</v>
      </c>
      <c r="F69" s="3">
        <v>1961.021</v>
      </c>
      <c r="G69" s="3">
        <v>1671</v>
      </c>
      <c r="H69" s="3">
        <v>2297</v>
      </c>
    </row>
    <row r="70" spans="1:10" x14ac:dyDescent="0.35">
      <c r="D70" s="1" t="s">
        <v>4</v>
      </c>
      <c r="E70" s="3">
        <v>102057.10400000001</v>
      </c>
      <c r="F70" s="3">
        <v>2008.598</v>
      </c>
      <c r="G70" s="3">
        <v>1792</v>
      </c>
      <c r="H70" s="3">
        <v>2332</v>
      </c>
    </row>
    <row r="71" spans="1:10" x14ac:dyDescent="0.35">
      <c r="D71" s="1" t="s">
        <v>4</v>
      </c>
      <c r="E71" s="3">
        <v>96668.407000000007</v>
      </c>
      <c r="F71" s="3">
        <v>2009.3230000000001</v>
      </c>
      <c r="G71" s="3">
        <v>1714</v>
      </c>
      <c r="H71" s="3">
        <v>2341</v>
      </c>
    </row>
    <row r="72" spans="1:10" x14ac:dyDescent="0.35">
      <c r="A72" s="3" t="s">
        <v>46</v>
      </c>
      <c r="B72" s="2">
        <v>0.45069444444444445</v>
      </c>
      <c r="C72" s="4">
        <f>B72+$L$2</f>
        <v>1.0756944444444445</v>
      </c>
      <c r="D72" s="1" t="s">
        <v>3</v>
      </c>
      <c r="E72" s="3">
        <v>3607.03</v>
      </c>
      <c r="F72" s="3">
        <v>2046.3530000000001</v>
      </c>
      <c r="G72" s="3">
        <v>1684</v>
      </c>
      <c r="H72" s="3">
        <v>2332</v>
      </c>
      <c r="I72">
        <f>AVERAGE(F73:F76)</f>
        <v>2054.4347499999999</v>
      </c>
      <c r="J72">
        <f>F72-I72</f>
        <v>-8.081749999999829</v>
      </c>
    </row>
    <row r="73" spans="1:10" x14ac:dyDescent="0.35">
      <c r="D73" s="1" t="s">
        <v>4</v>
      </c>
      <c r="E73" s="3">
        <v>13926.022000000001</v>
      </c>
      <c r="F73" s="3">
        <v>2022.0540000000001</v>
      </c>
      <c r="G73" s="3">
        <v>1838</v>
      </c>
      <c r="H73" s="3">
        <v>2212</v>
      </c>
    </row>
    <row r="74" spans="1:10" x14ac:dyDescent="0.35">
      <c r="D74" s="1" t="s">
        <v>4</v>
      </c>
      <c r="E74" s="3">
        <v>34474.139000000003</v>
      </c>
      <c r="F74" s="3">
        <v>2097.3980000000001</v>
      </c>
      <c r="G74" s="3">
        <v>1852</v>
      </c>
      <c r="H74" s="3">
        <v>2334</v>
      </c>
    </row>
    <row r="75" spans="1:10" x14ac:dyDescent="0.35">
      <c r="D75" s="1" t="s">
        <v>4</v>
      </c>
      <c r="E75" s="3">
        <v>14682.055</v>
      </c>
      <c r="F75" s="3">
        <v>2021.856</v>
      </c>
      <c r="G75" s="3">
        <v>1821</v>
      </c>
      <c r="H75" s="3">
        <v>2206</v>
      </c>
    </row>
    <row r="76" spans="1:10" x14ac:dyDescent="0.35">
      <c r="D76" s="1" t="s">
        <v>4</v>
      </c>
      <c r="E76" s="3">
        <v>27085.292000000001</v>
      </c>
      <c r="F76" s="3">
        <v>2076.431</v>
      </c>
      <c r="G76" s="3">
        <v>1856</v>
      </c>
      <c r="H76" s="3">
        <v>2275</v>
      </c>
    </row>
    <row r="77" spans="1:10" x14ac:dyDescent="0.35">
      <c r="A77" s="3" t="s">
        <v>47</v>
      </c>
      <c r="B77" s="2">
        <v>0.49652777777777773</v>
      </c>
      <c r="C77" s="4">
        <f>B77+$L$2</f>
        <v>1.1215277777777777</v>
      </c>
      <c r="D77" s="1" t="s">
        <v>3</v>
      </c>
      <c r="E77" s="1">
        <v>3112.3519999999999</v>
      </c>
      <c r="F77" s="1">
        <v>2057.326</v>
      </c>
      <c r="G77" s="1">
        <v>1704</v>
      </c>
      <c r="H77" s="1">
        <v>2379</v>
      </c>
      <c r="I77">
        <f>AVERAGE(F78:F81)</f>
        <v>1831.2972500000001</v>
      </c>
      <c r="J77">
        <f>F77-I77</f>
        <v>226.02874999999995</v>
      </c>
    </row>
    <row r="78" spans="1:10" x14ac:dyDescent="0.35">
      <c r="D78" s="1" t="s">
        <v>4</v>
      </c>
      <c r="E78" s="1">
        <v>131831.79800000001</v>
      </c>
      <c r="F78" s="1">
        <v>1832.652</v>
      </c>
      <c r="G78" s="1">
        <v>1602</v>
      </c>
      <c r="H78" s="1">
        <v>2089</v>
      </c>
    </row>
    <row r="79" spans="1:10" x14ac:dyDescent="0.35">
      <c r="D79" s="1" t="s">
        <v>4</v>
      </c>
      <c r="E79" s="1">
        <v>134222.74400000001</v>
      </c>
      <c r="F79" s="1">
        <v>1819.5119999999999</v>
      </c>
      <c r="G79" s="1">
        <v>1510</v>
      </c>
      <c r="H79" s="1">
        <v>2170</v>
      </c>
    </row>
    <row r="80" spans="1:10" x14ac:dyDescent="0.35">
      <c r="D80" s="1" t="s">
        <v>4</v>
      </c>
      <c r="E80" s="1">
        <v>73215.703999999998</v>
      </c>
      <c r="F80" s="1">
        <v>1864.567</v>
      </c>
      <c r="G80" s="1">
        <v>1664</v>
      </c>
      <c r="H80" s="1">
        <v>2071</v>
      </c>
    </row>
    <row r="81" spans="1:10" x14ac:dyDescent="0.35">
      <c r="D81" s="1" t="s">
        <v>4</v>
      </c>
      <c r="E81" s="1">
        <v>83155.441999999995</v>
      </c>
      <c r="F81" s="1">
        <v>1808.4580000000001</v>
      </c>
      <c r="G81" s="1">
        <v>1577</v>
      </c>
      <c r="H81" s="1">
        <v>2065</v>
      </c>
    </row>
    <row r="82" spans="1:10" x14ac:dyDescent="0.35">
      <c r="A82" s="3" t="s">
        <v>48</v>
      </c>
      <c r="B82" s="2">
        <v>0.49652777777777773</v>
      </c>
      <c r="C82" s="4">
        <f>B82+$L$2</f>
        <v>1.1215277777777777</v>
      </c>
      <c r="D82" s="1" t="s">
        <v>3</v>
      </c>
      <c r="E82" s="1">
        <v>5763.0039999999999</v>
      </c>
      <c r="F82" s="1">
        <v>3930.3629999999998</v>
      </c>
      <c r="G82" s="1">
        <v>2069</v>
      </c>
      <c r="H82" s="1">
        <v>7058</v>
      </c>
      <c r="I82">
        <f>AVERAGE(F83:F86)</f>
        <v>1800.2940000000001</v>
      </c>
      <c r="J82">
        <f>F82-I82</f>
        <v>2130.0689999999995</v>
      </c>
    </row>
    <row r="83" spans="1:10" x14ac:dyDescent="0.35">
      <c r="D83" s="1" t="s">
        <v>4</v>
      </c>
      <c r="E83" s="1">
        <v>54454.2</v>
      </c>
      <c r="F83" s="1">
        <v>1768.2170000000001</v>
      </c>
      <c r="G83" s="1">
        <v>1589</v>
      </c>
      <c r="H83" s="1">
        <v>1955</v>
      </c>
    </row>
    <row r="84" spans="1:10" x14ac:dyDescent="0.35">
      <c r="D84" s="1" t="s">
        <v>4</v>
      </c>
      <c r="E84" s="1">
        <v>77675.229000000007</v>
      </c>
      <c r="F84" s="1">
        <v>1794.556</v>
      </c>
      <c r="G84" s="1">
        <v>1518</v>
      </c>
      <c r="H84" s="1">
        <v>2090</v>
      </c>
    </row>
    <row r="85" spans="1:10" x14ac:dyDescent="0.35">
      <c r="D85" s="1" t="s">
        <v>4</v>
      </c>
      <c r="E85" s="1">
        <v>100096.52899999999</v>
      </c>
      <c r="F85" s="1">
        <v>1824.067</v>
      </c>
      <c r="G85" s="1">
        <v>1615</v>
      </c>
      <c r="H85" s="1">
        <v>2068</v>
      </c>
    </row>
    <row r="86" spans="1:10" x14ac:dyDescent="0.35">
      <c r="D86" s="1" t="s">
        <v>4</v>
      </c>
      <c r="E86" s="1">
        <v>83158.740000000005</v>
      </c>
      <c r="F86" s="1">
        <v>1814.336</v>
      </c>
      <c r="G86" s="1">
        <v>1545</v>
      </c>
      <c r="H86" s="1">
        <v>2077</v>
      </c>
    </row>
    <row r="87" spans="1:10" x14ac:dyDescent="0.35">
      <c r="A87" s="3" t="s">
        <v>49</v>
      </c>
      <c r="B87" s="2">
        <v>0.49722222222222223</v>
      </c>
      <c r="C87" s="4">
        <f>B87+$L$2</f>
        <v>1.1222222222222222</v>
      </c>
      <c r="D87" s="1" t="s">
        <v>3</v>
      </c>
      <c r="E87" s="1">
        <v>2863.364</v>
      </c>
      <c r="F87" s="1">
        <v>1983.3050000000001</v>
      </c>
      <c r="G87" s="1">
        <v>1709</v>
      </c>
      <c r="H87" s="1">
        <v>2227</v>
      </c>
      <c r="I87">
        <f>AVERAGE(F88:F91)</f>
        <v>1843.6904999999999</v>
      </c>
      <c r="J87">
        <f>F87-I87</f>
        <v>139.61450000000013</v>
      </c>
    </row>
    <row r="88" spans="1:10" x14ac:dyDescent="0.35">
      <c r="D88" s="1" t="s">
        <v>4</v>
      </c>
      <c r="E88" s="1">
        <v>42098.781999999999</v>
      </c>
      <c r="F88" s="1">
        <v>1691.393</v>
      </c>
      <c r="G88" s="1">
        <v>1514</v>
      </c>
      <c r="H88" s="1">
        <v>1894</v>
      </c>
    </row>
    <row r="89" spans="1:10" x14ac:dyDescent="0.35">
      <c r="D89" s="1" t="s">
        <v>4</v>
      </c>
      <c r="E89" s="1">
        <v>43993.400999999998</v>
      </c>
      <c r="F89" s="1">
        <v>1880.9469999999999</v>
      </c>
      <c r="G89" s="1">
        <v>1645</v>
      </c>
      <c r="H89" s="1">
        <v>2101</v>
      </c>
    </row>
    <row r="90" spans="1:10" x14ac:dyDescent="0.35">
      <c r="D90" s="1" t="s">
        <v>4</v>
      </c>
      <c r="E90" s="1">
        <v>61403.607000000004</v>
      </c>
      <c r="F90" s="1">
        <v>1791.249</v>
      </c>
      <c r="G90" s="1">
        <v>1592</v>
      </c>
      <c r="H90" s="1">
        <v>2018</v>
      </c>
    </row>
    <row r="91" spans="1:10" x14ac:dyDescent="0.35">
      <c r="D91" s="1" t="s">
        <v>4</v>
      </c>
      <c r="E91" s="1">
        <v>41619.769</v>
      </c>
      <c r="F91" s="1">
        <v>2011.173</v>
      </c>
      <c r="G91" s="1">
        <v>1825</v>
      </c>
      <c r="H91" s="1">
        <v>2210</v>
      </c>
    </row>
    <row r="92" spans="1:10" x14ac:dyDescent="0.35">
      <c r="A92" s="3" t="s">
        <v>50</v>
      </c>
      <c r="B92" s="2">
        <v>0.49722222222222223</v>
      </c>
      <c r="C92" s="4">
        <f>B92+$L$2</f>
        <v>1.1222222222222222</v>
      </c>
      <c r="D92" s="1" t="s">
        <v>3</v>
      </c>
      <c r="E92" s="1">
        <v>3310.223</v>
      </c>
      <c r="F92" s="1">
        <v>2067.4780000000001</v>
      </c>
      <c r="G92" s="1">
        <v>1712</v>
      </c>
      <c r="H92" s="1">
        <v>2395</v>
      </c>
      <c r="I92">
        <f>AVERAGE(F93:F96)</f>
        <v>1911.8462500000001</v>
      </c>
      <c r="J92">
        <f>F92-I92</f>
        <v>155.63175000000001</v>
      </c>
    </row>
    <row r="93" spans="1:10" x14ac:dyDescent="0.35">
      <c r="D93" s="1" t="s">
        <v>4</v>
      </c>
      <c r="E93" s="1">
        <v>47284.661</v>
      </c>
      <c r="F93" s="1">
        <v>1794.6</v>
      </c>
      <c r="G93" s="1">
        <v>1601</v>
      </c>
      <c r="H93" s="1">
        <v>2024</v>
      </c>
    </row>
    <row r="94" spans="1:10" x14ac:dyDescent="0.35">
      <c r="D94" s="1" t="s">
        <v>4</v>
      </c>
      <c r="E94" s="1">
        <v>47673.807999999997</v>
      </c>
      <c r="F94" s="1">
        <v>1905.7349999999999</v>
      </c>
      <c r="G94" s="1">
        <v>1651</v>
      </c>
      <c r="H94" s="1">
        <v>2143</v>
      </c>
    </row>
    <row r="95" spans="1:10" x14ac:dyDescent="0.35">
      <c r="D95" s="1" t="s">
        <v>4</v>
      </c>
      <c r="E95" s="1">
        <v>53568.726000000002</v>
      </c>
      <c r="F95" s="1">
        <v>1888.7560000000001</v>
      </c>
      <c r="G95" s="1">
        <v>1672</v>
      </c>
      <c r="H95" s="1">
        <v>2150</v>
      </c>
    </row>
    <row r="96" spans="1:10" x14ac:dyDescent="0.35">
      <c r="D96" s="1" t="s">
        <v>4</v>
      </c>
      <c r="E96" s="1">
        <v>58070.298999999999</v>
      </c>
      <c r="F96" s="1">
        <v>2058.2939999999999</v>
      </c>
      <c r="G96" s="1">
        <v>1834</v>
      </c>
      <c r="H96" s="1">
        <v>2259</v>
      </c>
    </row>
    <row r="97" spans="1:10" x14ac:dyDescent="0.35">
      <c r="A97" s="3" t="s">
        <v>51</v>
      </c>
      <c r="B97" s="2">
        <v>0.49722222222222223</v>
      </c>
      <c r="C97" s="4">
        <f>B97+$L$2</f>
        <v>1.1222222222222222</v>
      </c>
      <c r="D97" s="1" t="s">
        <v>3</v>
      </c>
      <c r="E97" s="1">
        <v>3862.614</v>
      </c>
      <c r="F97" s="1">
        <v>2170.91</v>
      </c>
      <c r="G97" s="1">
        <v>1850</v>
      </c>
      <c r="H97" s="1">
        <v>2556</v>
      </c>
      <c r="I97">
        <f>AVERAGE(F98:F101)</f>
        <v>2097.0167500000002</v>
      </c>
      <c r="J97">
        <f>F97-I97</f>
        <v>73.893249999999625</v>
      </c>
    </row>
    <row r="98" spans="1:10" x14ac:dyDescent="0.35">
      <c r="D98" s="1" t="s">
        <v>4</v>
      </c>
      <c r="E98" s="1">
        <v>41991.601999999999</v>
      </c>
      <c r="F98" s="1">
        <v>1953.827</v>
      </c>
      <c r="G98" s="1">
        <v>1755</v>
      </c>
      <c r="H98" s="1">
        <v>2139</v>
      </c>
    </row>
    <row r="99" spans="1:10" x14ac:dyDescent="0.35">
      <c r="D99" s="1" t="s">
        <v>4</v>
      </c>
      <c r="E99" s="1">
        <v>58906.305999999997</v>
      </c>
      <c r="F99" s="1">
        <v>2128.645</v>
      </c>
      <c r="G99" s="1">
        <v>1859</v>
      </c>
      <c r="H99" s="1">
        <v>2396</v>
      </c>
    </row>
    <row r="100" spans="1:10" x14ac:dyDescent="0.35">
      <c r="D100" s="1" t="s">
        <v>4</v>
      </c>
      <c r="E100" s="1">
        <v>75938.084000000003</v>
      </c>
      <c r="F100" s="1">
        <v>2062.2260000000001</v>
      </c>
      <c r="G100" s="1">
        <v>1844</v>
      </c>
      <c r="H100" s="1">
        <v>2317</v>
      </c>
    </row>
    <row r="101" spans="1:10" x14ac:dyDescent="0.35">
      <c r="D101" s="1" t="s">
        <v>4</v>
      </c>
      <c r="E101" s="1">
        <v>73694.717000000004</v>
      </c>
      <c r="F101" s="1">
        <v>2243.3690000000001</v>
      </c>
      <c r="G101" s="1">
        <v>1981</v>
      </c>
      <c r="H101" s="1">
        <v>2556</v>
      </c>
    </row>
    <row r="102" spans="1:10" x14ac:dyDescent="0.35">
      <c r="A102" s="3" t="s">
        <v>52</v>
      </c>
      <c r="B102" s="2">
        <v>0.49791666666666662</v>
      </c>
      <c r="C102" s="4">
        <f>B102+$L$2</f>
        <v>1.1229166666666666</v>
      </c>
      <c r="D102" s="1" t="s">
        <v>3</v>
      </c>
      <c r="E102" s="1">
        <v>3203.0430000000001</v>
      </c>
      <c r="F102" s="1">
        <v>2245.3919999999998</v>
      </c>
      <c r="G102" s="1">
        <v>1941</v>
      </c>
      <c r="H102" s="1">
        <v>2535</v>
      </c>
      <c r="I102">
        <f>AVERAGE(F103:F106)</f>
        <v>2039.67175</v>
      </c>
      <c r="J102">
        <f>F102-I102</f>
        <v>205.72024999999985</v>
      </c>
    </row>
    <row r="103" spans="1:10" x14ac:dyDescent="0.35">
      <c r="D103" s="1" t="s">
        <v>4</v>
      </c>
      <c r="E103" s="1">
        <v>54091.436000000002</v>
      </c>
      <c r="F103" s="1">
        <v>1979.7829999999999</v>
      </c>
      <c r="G103" s="1">
        <v>1790</v>
      </c>
      <c r="H103" s="1">
        <v>2210</v>
      </c>
    </row>
    <row r="104" spans="1:10" x14ac:dyDescent="0.35">
      <c r="D104" s="1" t="s">
        <v>4</v>
      </c>
      <c r="E104" s="1">
        <v>119250.477</v>
      </c>
      <c r="F104" s="1">
        <v>2046.8430000000001</v>
      </c>
      <c r="G104" s="1">
        <v>1735</v>
      </c>
      <c r="H104" s="1">
        <v>2378</v>
      </c>
    </row>
    <row r="105" spans="1:10" x14ac:dyDescent="0.35">
      <c r="D105" s="1" t="s">
        <v>4</v>
      </c>
      <c r="E105" s="1">
        <v>122106.42</v>
      </c>
      <c r="F105" s="1">
        <v>2068.308</v>
      </c>
      <c r="G105" s="1">
        <v>1834</v>
      </c>
      <c r="H105" s="1">
        <v>2350</v>
      </c>
    </row>
    <row r="106" spans="1:10" x14ac:dyDescent="0.35">
      <c r="D106" s="1" t="s">
        <v>4</v>
      </c>
      <c r="E106" s="1">
        <v>129235.561</v>
      </c>
      <c r="F106" s="1">
        <v>2063.7530000000002</v>
      </c>
      <c r="G106" s="1">
        <v>1744</v>
      </c>
      <c r="H106" s="1">
        <v>2398</v>
      </c>
    </row>
    <row r="107" spans="1:10" x14ac:dyDescent="0.35">
      <c r="A107" s="3" t="s">
        <v>53</v>
      </c>
      <c r="B107" s="2">
        <v>0.49791666666666662</v>
      </c>
      <c r="C107" s="4">
        <f>B107+$L$2</f>
        <v>1.1229166666666666</v>
      </c>
      <c r="D107" s="1" t="s">
        <v>3</v>
      </c>
      <c r="E107" s="1">
        <v>1193.8240000000001</v>
      </c>
      <c r="F107" s="1">
        <v>2264.5070000000001</v>
      </c>
      <c r="G107" s="1">
        <v>2044</v>
      </c>
      <c r="H107" s="1">
        <v>2544</v>
      </c>
      <c r="I107">
        <f>AVERAGE(F108:F111)</f>
        <v>2073.5674999999997</v>
      </c>
      <c r="J107">
        <f>F107-I107</f>
        <v>190.93950000000041</v>
      </c>
    </row>
    <row r="108" spans="1:10" x14ac:dyDescent="0.35">
      <c r="D108" s="1" t="s">
        <v>4</v>
      </c>
      <c r="E108" s="1">
        <v>54597.656999999999</v>
      </c>
      <c r="F108" s="1">
        <v>2134.15</v>
      </c>
      <c r="G108" s="1">
        <v>1913</v>
      </c>
      <c r="H108" s="1">
        <v>2452</v>
      </c>
    </row>
    <row r="109" spans="1:10" x14ac:dyDescent="0.35">
      <c r="D109" s="1" t="s">
        <v>4</v>
      </c>
      <c r="E109" s="1">
        <v>52218.254000000001</v>
      </c>
      <c r="F109" s="1">
        <v>1935.877</v>
      </c>
      <c r="G109" s="1">
        <v>1678</v>
      </c>
      <c r="H109" s="1">
        <v>2223</v>
      </c>
    </row>
    <row r="110" spans="1:10" x14ac:dyDescent="0.35">
      <c r="D110" s="1" t="s">
        <v>4</v>
      </c>
      <c r="E110" s="1">
        <v>84527.35</v>
      </c>
      <c r="F110" s="1">
        <v>2183.8449999999998</v>
      </c>
      <c r="G110" s="1">
        <v>1910</v>
      </c>
      <c r="H110" s="1">
        <v>2430</v>
      </c>
    </row>
    <row r="111" spans="1:10" x14ac:dyDescent="0.35">
      <c r="D111" s="1" t="s">
        <v>4</v>
      </c>
      <c r="E111" s="1">
        <v>74676.653999999995</v>
      </c>
      <c r="F111" s="1">
        <v>2040.3979999999999</v>
      </c>
      <c r="G111" s="1">
        <v>1717</v>
      </c>
      <c r="H111" s="1">
        <v>2343</v>
      </c>
    </row>
    <row r="112" spans="1:10" x14ac:dyDescent="0.35">
      <c r="A112" s="3" t="s">
        <v>54</v>
      </c>
      <c r="B112" s="2">
        <v>0.54722222222222217</v>
      </c>
      <c r="C112" s="4">
        <f>B112+$L$2</f>
        <v>1.1722222222222221</v>
      </c>
      <c r="D112" s="1" t="s">
        <v>3</v>
      </c>
      <c r="E112" s="1">
        <v>2635.8110000000001</v>
      </c>
      <c r="F112" s="1">
        <v>2058.009</v>
      </c>
      <c r="G112" s="1">
        <v>1739</v>
      </c>
      <c r="H112" s="1">
        <v>2356</v>
      </c>
      <c r="I112">
        <f>AVERAGE(F113:F116)</f>
        <v>1880.0810000000001</v>
      </c>
      <c r="J112">
        <f>F112-I112</f>
        <v>177.92799999999988</v>
      </c>
    </row>
    <row r="113" spans="1:10" x14ac:dyDescent="0.35">
      <c r="D113" s="1" t="s">
        <v>4</v>
      </c>
      <c r="E113" s="1">
        <v>65182.125999999997</v>
      </c>
      <c r="F113" s="1">
        <v>1832.819</v>
      </c>
      <c r="G113" s="1">
        <v>1628</v>
      </c>
      <c r="H113" s="1">
        <v>2068</v>
      </c>
    </row>
    <row r="114" spans="1:10" x14ac:dyDescent="0.35">
      <c r="D114" s="1" t="s">
        <v>4</v>
      </c>
      <c r="E114" s="1">
        <v>100390.86199999999</v>
      </c>
      <c r="F114" s="1">
        <v>1862.386</v>
      </c>
      <c r="G114" s="1">
        <v>1547</v>
      </c>
      <c r="H114" s="1">
        <v>2193</v>
      </c>
    </row>
    <row r="115" spans="1:10" x14ac:dyDescent="0.35">
      <c r="D115" s="1" t="s">
        <v>4</v>
      </c>
      <c r="E115" s="1">
        <v>100172.379</v>
      </c>
      <c r="F115" s="1">
        <v>1928.01</v>
      </c>
      <c r="G115" s="1">
        <v>1726</v>
      </c>
      <c r="H115" s="1">
        <v>2152</v>
      </c>
    </row>
    <row r="116" spans="1:10" x14ac:dyDescent="0.35">
      <c r="D116" s="1" t="s">
        <v>4</v>
      </c>
      <c r="E116" s="1">
        <v>109528.397</v>
      </c>
      <c r="F116" s="1">
        <v>1897.1089999999999</v>
      </c>
      <c r="G116" s="1">
        <v>1613</v>
      </c>
      <c r="H116" s="1">
        <v>2200</v>
      </c>
    </row>
    <row r="117" spans="1:10" x14ac:dyDescent="0.35">
      <c r="A117" s="3" t="s">
        <v>55</v>
      </c>
      <c r="B117" s="2">
        <v>0.54722222222222217</v>
      </c>
      <c r="C117" s="4">
        <f>B117+$L$2</f>
        <v>1.1722222222222221</v>
      </c>
      <c r="D117" s="1" t="s">
        <v>3</v>
      </c>
      <c r="E117" s="1">
        <v>3619.3969999999999</v>
      </c>
      <c r="F117" s="1">
        <v>1993.9369999999999</v>
      </c>
      <c r="G117" s="1">
        <v>1674</v>
      </c>
      <c r="H117" s="1">
        <v>2435</v>
      </c>
      <c r="I117">
        <f>AVERAGE(F118:F121)</f>
        <v>1872.4079999999999</v>
      </c>
      <c r="J117">
        <f>F117-I117</f>
        <v>121.529</v>
      </c>
    </row>
    <row r="118" spans="1:10" x14ac:dyDescent="0.35">
      <c r="D118" s="1" t="s">
        <v>4</v>
      </c>
      <c r="E118" s="1">
        <v>143934.93</v>
      </c>
      <c r="F118" s="1">
        <v>1825.51</v>
      </c>
      <c r="G118" s="1">
        <v>1595</v>
      </c>
      <c r="H118" s="1">
        <v>2172</v>
      </c>
    </row>
    <row r="119" spans="1:10" x14ac:dyDescent="0.35">
      <c r="D119" s="1" t="s">
        <v>4</v>
      </c>
      <c r="E119" s="1">
        <v>80170.881999999998</v>
      </c>
      <c r="F119" s="1">
        <v>1848.202</v>
      </c>
      <c r="G119" s="1">
        <v>1566</v>
      </c>
      <c r="H119" s="1">
        <v>2129</v>
      </c>
    </row>
    <row r="120" spans="1:10" x14ac:dyDescent="0.35">
      <c r="D120" s="1" t="s">
        <v>4</v>
      </c>
      <c r="E120" s="1">
        <v>137955.91699999999</v>
      </c>
      <c r="F120" s="1">
        <v>1907.69</v>
      </c>
      <c r="G120" s="1">
        <v>1679</v>
      </c>
      <c r="H120" s="1">
        <v>2183</v>
      </c>
    </row>
    <row r="121" spans="1:10" x14ac:dyDescent="0.35">
      <c r="D121" s="1" t="s">
        <v>4</v>
      </c>
      <c r="E121" s="1">
        <v>156239.231</v>
      </c>
      <c r="F121" s="1">
        <v>1908.23</v>
      </c>
      <c r="G121" s="1">
        <v>1583</v>
      </c>
      <c r="H121" s="1">
        <v>2220</v>
      </c>
    </row>
    <row r="122" spans="1:10" x14ac:dyDescent="0.35">
      <c r="A122" s="3" t="s">
        <v>56</v>
      </c>
      <c r="B122" s="2">
        <v>0.54722222222222217</v>
      </c>
      <c r="C122" s="4">
        <f>B122+$L$2</f>
        <v>1.1722222222222221</v>
      </c>
      <c r="D122" s="1" t="s">
        <v>3</v>
      </c>
      <c r="E122" s="1">
        <v>5997.9759999999997</v>
      </c>
      <c r="F122" s="1">
        <v>2579.48</v>
      </c>
      <c r="G122" s="1">
        <v>1828</v>
      </c>
      <c r="H122" s="1">
        <v>4079</v>
      </c>
      <c r="I122">
        <f>AVERAGE(F123:F126)</f>
        <v>1761.1725000000001</v>
      </c>
      <c r="J122">
        <f>F122-I122</f>
        <v>818.30749999999989</v>
      </c>
    </row>
    <row r="123" spans="1:10" x14ac:dyDescent="0.35">
      <c r="D123" s="1" t="s">
        <v>4</v>
      </c>
      <c r="E123" s="1">
        <v>60387.868000000002</v>
      </c>
      <c r="F123" s="1">
        <v>1749.239</v>
      </c>
      <c r="G123" s="1">
        <v>1549</v>
      </c>
      <c r="H123" s="1">
        <v>1950</v>
      </c>
    </row>
    <row r="124" spans="1:10" x14ac:dyDescent="0.35">
      <c r="D124" s="1" t="s">
        <v>4</v>
      </c>
      <c r="E124" s="1">
        <v>86868.827999999994</v>
      </c>
      <c r="F124" s="1">
        <v>1744.4</v>
      </c>
      <c r="G124" s="1">
        <v>1458</v>
      </c>
      <c r="H124" s="1">
        <v>2060</v>
      </c>
    </row>
    <row r="125" spans="1:10" x14ac:dyDescent="0.35">
      <c r="D125" s="1" t="s">
        <v>4</v>
      </c>
      <c r="E125" s="1">
        <v>91020.828999999998</v>
      </c>
      <c r="F125" s="1">
        <v>1806.069</v>
      </c>
      <c r="G125" s="1">
        <v>1606</v>
      </c>
      <c r="H125" s="1">
        <v>2025</v>
      </c>
    </row>
    <row r="126" spans="1:10" x14ac:dyDescent="0.35">
      <c r="D126" s="1" t="s">
        <v>4</v>
      </c>
      <c r="E126" s="1">
        <v>61425.868000000002</v>
      </c>
      <c r="F126" s="1">
        <v>1744.982</v>
      </c>
      <c r="G126" s="1">
        <v>1527</v>
      </c>
      <c r="H126" s="1">
        <v>2003</v>
      </c>
    </row>
    <row r="127" spans="1:10" x14ac:dyDescent="0.35">
      <c r="A127" s="3" t="s">
        <v>57</v>
      </c>
      <c r="B127" s="2">
        <v>0.54791666666666672</v>
      </c>
      <c r="C127" s="4">
        <f>B127+$L$2</f>
        <v>1.1729166666666666</v>
      </c>
      <c r="D127" s="1" t="s">
        <v>3</v>
      </c>
      <c r="E127" s="1">
        <v>3988.7570000000001</v>
      </c>
      <c r="F127" s="1">
        <v>2058.0909999999999</v>
      </c>
      <c r="G127" s="1">
        <v>1729</v>
      </c>
      <c r="H127" s="1">
        <v>2395</v>
      </c>
      <c r="I127">
        <f>AVERAGE(F128:F131)</f>
        <v>1900.6777500000001</v>
      </c>
      <c r="J127">
        <f>F127-I127</f>
        <v>157.41324999999983</v>
      </c>
    </row>
    <row r="128" spans="1:10" x14ac:dyDescent="0.35">
      <c r="D128" s="1" t="s">
        <v>4</v>
      </c>
      <c r="E128" s="1">
        <v>138193.36300000001</v>
      </c>
      <c r="F128" s="1">
        <v>1848.9949999999999</v>
      </c>
      <c r="G128" s="1">
        <v>1611</v>
      </c>
      <c r="H128" s="1">
        <v>2171</v>
      </c>
    </row>
    <row r="129" spans="1:10" x14ac:dyDescent="0.35">
      <c r="D129" s="1" t="s">
        <v>4</v>
      </c>
      <c r="E129" s="1">
        <v>129285.853</v>
      </c>
      <c r="F129" s="1">
        <v>1898.7460000000001</v>
      </c>
      <c r="G129" s="1">
        <v>1595</v>
      </c>
      <c r="H129" s="1">
        <v>2273</v>
      </c>
    </row>
    <row r="130" spans="1:10" x14ac:dyDescent="0.35">
      <c r="D130" s="1" t="s">
        <v>4</v>
      </c>
      <c r="E130" s="1">
        <v>134582.21</v>
      </c>
      <c r="F130" s="1">
        <v>1916.3510000000001</v>
      </c>
      <c r="G130" s="1">
        <v>1716</v>
      </c>
      <c r="H130" s="1">
        <v>2178</v>
      </c>
    </row>
    <row r="131" spans="1:10" x14ac:dyDescent="0.35">
      <c r="D131" s="1" t="s">
        <v>4</v>
      </c>
      <c r="E131" s="1">
        <v>129341.917</v>
      </c>
      <c r="F131" s="1">
        <v>1938.6189999999999</v>
      </c>
      <c r="G131" s="1">
        <v>1637</v>
      </c>
      <c r="H131" s="1">
        <v>2381</v>
      </c>
    </row>
    <row r="132" spans="1:10" x14ac:dyDescent="0.35">
      <c r="A132" s="3" t="s">
        <v>58</v>
      </c>
      <c r="B132" s="2">
        <v>0.54791666666666672</v>
      </c>
      <c r="C132" s="4">
        <f>B132+$L$2</f>
        <v>1.1729166666666666</v>
      </c>
      <c r="D132" s="1" t="s">
        <v>3</v>
      </c>
      <c r="E132" s="1">
        <v>3393.4940000000001</v>
      </c>
      <c r="F132" s="1">
        <v>1960.336</v>
      </c>
      <c r="G132" s="1">
        <v>1736</v>
      </c>
      <c r="H132" s="1">
        <v>2206</v>
      </c>
      <c r="I132">
        <f>AVERAGE(F133:F136)</f>
        <v>1734.7044999999998</v>
      </c>
      <c r="J132">
        <f>F132-I132</f>
        <v>225.63150000000019</v>
      </c>
    </row>
    <row r="133" spans="1:10" x14ac:dyDescent="0.35">
      <c r="D133" s="1" t="s">
        <v>4</v>
      </c>
      <c r="E133" s="1">
        <v>96229.792000000001</v>
      </c>
      <c r="F133" s="1">
        <v>1705.829</v>
      </c>
      <c r="G133" s="1">
        <v>1521</v>
      </c>
      <c r="H133" s="1">
        <v>1927</v>
      </c>
    </row>
    <row r="134" spans="1:10" x14ac:dyDescent="0.35">
      <c r="D134" s="1" t="s">
        <v>4</v>
      </c>
      <c r="E134" s="1">
        <v>86806.168999999994</v>
      </c>
      <c r="F134" s="1">
        <v>1706.0550000000001</v>
      </c>
      <c r="G134" s="1">
        <v>1451</v>
      </c>
      <c r="H134" s="1">
        <v>2004</v>
      </c>
    </row>
    <row r="135" spans="1:10" x14ac:dyDescent="0.35">
      <c r="D135" s="1" t="s">
        <v>4</v>
      </c>
      <c r="E135" s="1">
        <v>95308.042000000001</v>
      </c>
      <c r="F135" s="1">
        <v>1753.463</v>
      </c>
      <c r="G135" s="1">
        <v>1508</v>
      </c>
      <c r="H135" s="1">
        <v>1986</v>
      </c>
    </row>
    <row r="136" spans="1:10" x14ac:dyDescent="0.35">
      <c r="D136" s="1" t="s">
        <v>4</v>
      </c>
      <c r="E136" s="1">
        <v>123862.52899999999</v>
      </c>
      <c r="F136" s="1">
        <v>1773.471</v>
      </c>
      <c r="G136" s="1">
        <v>1517</v>
      </c>
      <c r="H136" s="1">
        <v>2059</v>
      </c>
    </row>
    <row r="137" spans="1:10" x14ac:dyDescent="0.35">
      <c r="A137" s="3" t="s">
        <v>59</v>
      </c>
      <c r="B137" s="2">
        <v>0.54861111111111105</v>
      </c>
      <c r="C137" s="4">
        <f>B137+$L$2</f>
        <v>1.1736111111111112</v>
      </c>
      <c r="D137" s="1" t="s">
        <v>3</v>
      </c>
      <c r="E137" s="1">
        <v>3288.7869999999998</v>
      </c>
      <c r="F137" s="1">
        <v>2238.355</v>
      </c>
      <c r="G137" s="1">
        <v>1863</v>
      </c>
      <c r="H137" s="1">
        <v>2543</v>
      </c>
      <c r="I137">
        <f>AVERAGE(F138:F141)</f>
        <v>2010.2712499999998</v>
      </c>
      <c r="J137">
        <f>F137-I137</f>
        <v>228.08375000000024</v>
      </c>
    </row>
    <row r="138" spans="1:10" x14ac:dyDescent="0.35">
      <c r="D138" s="1" t="s">
        <v>4</v>
      </c>
      <c r="E138" s="1">
        <v>122061.899</v>
      </c>
      <c r="F138" s="1">
        <v>1981.989</v>
      </c>
      <c r="G138" s="1">
        <v>1289</v>
      </c>
      <c r="H138" s="1">
        <v>2300</v>
      </c>
    </row>
    <row r="139" spans="1:10" x14ac:dyDescent="0.35">
      <c r="D139" s="1" t="s">
        <v>4</v>
      </c>
      <c r="E139" s="1">
        <v>76835.925000000003</v>
      </c>
      <c r="F139" s="1">
        <v>1978.4880000000001</v>
      </c>
      <c r="G139" s="1">
        <v>1658</v>
      </c>
      <c r="H139" s="1">
        <v>2297</v>
      </c>
    </row>
    <row r="140" spans="1:10" x14ac:dyDescent="0.35">
      <c r="D140" s="1" t="s">
        <v>4</v>
      </c>
      <c r="E140" s="1">
        <v>80909.601999999999</v>
      </c>
      <c r="F140" s="1">
        <v>2017.83</v>
      </c>
      <c r="G140" s="1">
        <v>1794</v>
      </c>
      <c r="H140" s="1">
        <v>2270</v>
      </c>
    </row>
    <row r="141" spans="1:10" x14ac:dyDescent="0.35">
      <c r="D141" s="1" t="s">
        <v>4</v>
      </c>
      <c r="E141" s="1">
        <v>144136.09899999999</v>
      </c>
      <c r="F141" s="1">
        <v>2062.7779999999998</v>
      </c>
      <c r="G141" s="1">
        <v>1711</v>
      </c>
      <c r="H141" s="1">
        <v>2403</v>
      </c>
    </row>
    <row r="142" spans="1:10" x14ac:dyDescent="0.35">
      <c r="A142" s="3" t="s">
        <v>60</v>
      </c>
      <c r="B142" s="2">
        <v>0.54861111111111105</v>
      </c>
      <c r="C142" s="4">
        <f>B142+$L$2</f>
        <v>1.1736111111111112</v>
      </c>
      <c r="D142" s="1" t="s">
        <v>3</v>
      </c>
      <c r="E142" s="1">
        <v>1639.8589999999999</v>
      </c>
      <c r="F142" s="1">
        <v>2226.7289999999998</v>
      </c>
      <c r="G142" s="1">
        <v>1991</v>
      </c>
      <c r="H142" s="1">
        <v>2413</v>
      </c>
      <c r="I142">
        <f>AVERAGE(F143:F146)</f>
        <v>1976.5385000000001</v>
      </c>
      <c r="J142">
        <f>F142-I142</f>
        <v>250.1904999999997</v>
      </c>
    </row>
    <row r="143" spans="1:10" x14ac:dyDescent="0.35">
      <c r="D143" s="1" t="s">
        <v>4</v>
      </c>
      <c r="E143" s="1">
        <v>97633.03</v>
      </c>
      <c r="F143" s="1">
        <v>1949.5519999999999</v>
      </c>
      <c r="G143" s="1">
        <v>1728</v>
      </c>
      <c r="H143" s="1">
        <v>2208</v>
      </c>
    </row>
    <row r="144" spans="1:10" x14ac:dyDescent="0.35">
      <c r="D144" s="1" t="s">
        <v>4</v>
      </c>
      <c r="E144" s="1">
        <v>141979.30100000001</v>
      </c>
      <c r="F144" s="1">
        <v>1997.8150000000001</v>
      </c>
      <c r="G144" s="1">
        <v>1571</v>
      </c>
      <c r="H144" s="1">
        <v>2424</v>
      </c>
    </row>
    <row r="145" spans="1:10" x14ac:dyDescent="0.35">
      <c r="D145" s="1" t="s">
        <v>4</v>
      </c>
      <c r="E145" s="1">
        <v>75454.948000000004</v>
      </c>
      <c r="F145" s="1">
        <v>1982.6949999999999</v>
      </c>
      <c r="G145" s="1">
        <v>1792</v>
      </c>
      <c r="H145" s="1">
        <v>2194</v>
      </c>
    </row>
    <row r="146" spans="1:10" x14ac:dyDescent="0.35">
      <c r="D146" s="1" t="s">
        <v>4</v>
      </c>
      <c r="E146" s="1">
        <v>88639.777000000002</v>
      </c>
      <c r="F146" s="1">
        <v>1976.0920000000001</v>
      </c>
      <c r="G146" s="1">
        <v>1679</v>
      </c>
      <c r="H146" s="1">
        <v>2274</v>
      </c>
    </row>
    <row r="147" spans="1:10" x14ac:dyDescent="0.35">
      <c r="A147" s="3" t="s">
        <v>61</v>
      </c>
      <c r="B147" s="2">
        <v>0.5493055555555556</v>
      </c>
      <c r="C147" s="4">
        <f>B147+$L$2</f>
        <v>1.1743055555555557</v>
      </c>
      <c r="D147" s="1" t="s">
        <v>3</v>
      </c>
      <c r="E147" s="1">
        <v>4061.31</v>
      </c>
      <c r="F147" s="1">
        <v>2002.7760000000001</v>
      </c>
      <c r="G147" s="1">
        <v>1660</v>
      </c>
      <c r="H147" s="1">
        <v>2324</v>
      </c>
      <c r="I147">
        <f>AVERAGE(F148:F151)</f>
        <v>1798.2372499999999</v>
      </c>
      <c r="J147">
        <f>F147-I147</f>
        <v>204.53875000000016</v>
      </c>
    </row>
    <row r="148" spans="1:10" x14ac:dyDescent="0.35">
      <c r="D148" s="1" t="s">
        <v>4</v>
      </c>
      <c r="E148" s="1">
        <v>106257.74800000001</v>
      </c>
      <c r="F148" s="1">
        <v>1762.5029999999999</v>
      </c>
      <c r="G148" s="1">
        <v>1548</v>
      </c>
      <c r="H148" s="1">
        <v>2055</v>
      </c>
    </row>
    <row r="149" spans="1:10" x14ac:dyDescent="0.35">
      <c r="D149" s="1" t="s">
        <v>4</v>
      </c>
      <c r="E149" s="1">
        <v>178090.826</v>
      </c>
      <c r="F149" s="1">
        <v>1781.376</v>
      </c>
      <c r="G149" s="1">
        <v>1467</v>
      </c>
      <c r="H149" s="1">
        <v>2132</v>
      </c>
    </row>
    <row r="150" spans="1:10" x14ac:dyDescent="0.35">
      <c r="D150" s="1" t="s">
        <v>4</v>
      </c>
      <c r="E150" s="1">
        <v>120642.17200000001</v>
      </c>
      <c r="F150" s="1">
        <v>1830.16</v>
      </c>
      <c r="G150" s="1">
        <v>1611</v>
      </c>
      <c r="H150" s="1">
        <v>2083</v>
      </c>
    </row>
    <row r="151" spans="1:10" x14ac:dyDescent="0.35">
      <c r="D151" s="1" t="s">
        <v>4</v>
      </c>
      <c r="E151" s="1">
        <v>100419.719</v>
      </c>
      <c r="F151" s="1">
        <v>1818.91</v>
      </c>
      <c r="G151" s="1">
        <v>1569</v>
      </c>
      <c r="H151" s="1">
        <v>2118</v>
      </c>
    </row>
    <row r="152" spans="1:10" x14ac:dyDescent="0.35">
      <c r="A152" s="3" t="s">
        <v>62</v>
      </c>
      <c r="B152" s="2">
        <v>0.54999999999999993</v>
      </c>
      <c r="C152" s="4">
        <f>B152+$L$2</f>
        <v>1.1749999999999998</v>
      </c>
      <c r="D152" s="1" t="s">
        <v>3</v>
      </c>
      <c r="E152" s="1">
        <v>1190.5260000000001</v>
      </c>
      <c r="F152" s="1">
        <v>2087.9850000000001</v>
      </c>
      <c r="G152" s="1">
        <v>1871</v>
      </c>
      <c r="H152" s="1">
        <v>2321</v>
      </c>
      <c r="I152">
        <f>AVERAGE(F153:F156)</f>
        <v>1924.8125000000002</v>
      </c>
      <c r="J152">
        <f>F152-I152</f>
        <v>163.1724999999999</v>
      </c>
    </row>
    <row r="153" spans="1:10" x14ac:dyDescent="0.35">
      <c r="D153" s="1" t="s">
        <v>4</v>
      </c>
      <c r="E153" s="1">
        <v>39676.506999999998</v>
      </c>
      <c r="F153" s="1">
        <v>1841.924</v>
      </c>
      <c r="G153" s="1">
        <v>1654</v>
      </c>
      <c r="H153" s="1">
        <v>2075</v>
      </c>
    </row>
    <row r="154" spans="1:10" x14ac:dyDescent="0.35">
      <c r="D154" s="1" t="s">
        <v>4</v>
      </c>
      <c r="E154" s="1">
        <v>56729.720999999998</v>
      </c>
      <c r="F154" s="1">
        <v>2004.9880000000001</v>
      </c>
      <c r="G154" s="1">
        <v>1752</v>
      </c>
      <c r="H154" s="1">
        <v>2238</v>
      </c>
    </row>
    <row r="155" spans="1:10" x14ac:dyDescent="0.35">
      <c r="D155" s="1" t="s">
        <v>4</v>
      </c>
      <c r="E155" s="1">
        <v>73308.868000000002</v>
      </c>
      <c r="F155" s="1">
        <v>1902.8230000000001</v>
      </c>
      <c r="G155" s="1">
        <v>1494</v>
      </c>
      <c r="H155" s="1">
        <v>2137</v>
      </c>
    </row>
    <row r="156" spans="1:10" x14ac:dyDescent="0.35">
      <c r="D156" s="1" t="s">
        <v>4</v>
      </c>
      <c r="E156" s="1">
        <v>57644.875999999997</v>
      </c>
      <c r="F156" s="1">
        <v>1949.5150000000001</v>
      </c>
      <c r="G156" s="1">
        <v>1716</v>
      </c>
      <c r="H156" s="1">
        <v>2186</v>
      </c>
    </row>
    <row r="157" spans="1:10" x14ac:dyDescent="0.35">
      <c r="A157" s="3" t="s">
        <v>63</v>
      </c>
      <c r="B157" s="2">
        <v>0.57986111111111105</v>
      </c>
      <c r="C157" s="4">
        <f>B157+$L$2</f>
        <v>1.2048611111111112</v>
      </c>
      <c r="D157" s="1" t="s">
        <v>3</v>
      </c>
      <c r="E157" s="1">
        <v>2594.5880000000002</v>
      </c>
      <c r="F157" s="1">
        <v>2044.143</v>
      </c>
      <c r="G157" s="1">
        <v>1813</v>
      </c>
      <c r="H157" s="1">
        <v>2280</v>
      </c>
      <c r="I157">
        <f>AVERAGE(F158:F161)</f>
        <v>1876.2372500000001</v>
      </c>
      <c r="J157">
        <f>F157-I157</f>
        <v>167.9057499999999</v>
      </c>
    </row>
    <row r="158" spans="1:10" x14ac:dyDescent="0.35">
      <c r="D158" s="1" t="s">
        <v>4</v>
      </c>
      <c r="E158" s="1">
        <v>58423.993999999999</v>
      </c>
      <c r="F158" s="1">
        <v>1871.481</v>
      </c>
      <c r="G158" s="1">
        <v>1637</v>
      </c>
      <c r="H158" s="1">
        <v>2092</v>
      </c>
    </row>
    <row r="159" spans="1:10" x14ac:dyDescent="0.35">
      <c r="D159" s="1" t="s">
        <v>4</v>
      </c>
      <c r="E159" s="1">
        <v>81142.100999999995</v>
      </c>
      <c r="F159" s="1">
        <v>1880.4280000000001</v>
      </c>
      <c r="G159" s="1">
        <v>1621</v>
      </c>
      <c r="H159" s="1">
        <v>2168</v>
      </c>
    </row>
    <row r="160" spans="1:10" x14ac:dyDescent="0.35">
      <c r="D160" s="1" t="s">
        <v>4</v>
      </c>
      <c r="E160" s="1">
        <v>60063.029000000002</v>
      </c>
      <c r="F160" s="1">
        <v>1899.249</v>
      </c>
      <c r="G160" s="1">
        <v>1691</v>
      </c>
      <c r="H160" s="1">
        <v>2107</v>
      </c>
    </row>
    <row r="161" spans="1:10" x14ac:dyDescent="0.35">
      <c r="D161" s="1" t="s">
        <v>4</v>
      </c>
      <c r="E161" s="1">
        <v>68020.755999999994</v>
      </c>
      <c r="F161" s="1">
        <v>1853.7909999999999</v>
      </c>
      <c r="G161" s="1">
        <v>1592</v>
      </c>
      <c r="H161" s="1">
        <v>2125</v>
      </c>
    </row>
    <row r="162" spans="1:10" x14ac:dyDescent="0.35">
      <c r="A162" s="3" t="s">
        <v>64</v>
      </c>
      <c r="B162" s="2">
        <v>0.57986111111111105</v>
      </c>
      <c r="C162" s="4">
        <f>B162+$L$2</f>
        <v>1.2048611111111112</v>
      </c>
      <c r="D162" s="1" t="s">
        <v>3</v>
      </c>
      <c r="E162" s="1">
        <v>3072.777</v>
      </c>
      <c r="F162" s="1">
        <v>1817.7439999999999</v>
      </c>
      <c r="G162" s="1">
        <v>1500</v>
      </c>
      <c r="H162" s="1">
        <v>2089</v>
      </c>
      <c r="I162">
        <f>AVERAGE(F163:F166)</f>
        <v>1719.8742500000001</v>
      </c>
      <c r="J162">
        <f>F162-I162</f>
        <v>97.86974999999984</v>
      </c>
    </row>
    <row r="163" spans="1:10" x14ac:dyDescent="0.35">
      <c r="D163" s="1" t="s">
        <v>4</v>
      </c>
      <c r="E163" s="1">
        <v>89055.305999999997</v>
      </c>
      <c r="F163" s="1">
        <v>1667.2850000000001</v>
      </c>
      <c r="G163" s="1">
        <v>1488</v>
      </c>
      <c r="H163" s="1">
        <v>1876</v>
      </c>
    </row>
    <row r="164" spans="1:10" x14ac:dyDescent="0.35">
      <c r="D164" s="1" t="s">
        <v>4</v>
      </c>
      <c r="E164" s="1">
        <v>152044.35800000001</v>
      </c>
      <c r="F164" s="1">
        <v>1733.1759999999999</v>
      </c>
      <c r="G164" s="1">
        <v>1438</v>
      </c>
      <c r="H164" s="1">
        <v>2078</v>
      </c>
    </row>
    <row r="165" spans="1:10" x14ac:dyDescent="0.35">
      <c r="D165" s="1" t="s">
        <v>4</v>
      </c>
      <c r="E165" s="1">
        <v>135165.93100000001</v>
      </c>
      <c r="F165" s="1">
        <v>1740.296</v>
      </c>
      <c r="G165" s="1">
        <v>1509</v>
      </c>
      <c r="H165" s="1">
        <v>2072</v>
      </c>
    </row>
    <row r="166" spans="1:10" x14ac:dyDescent="0.35">
      <c r="D166" s="1" t="s">
        <v>4</v>
      </c>
      <c r="E166" s="1">
        <v>112750.40300000001</v>
      </c>
      <c r="F166" s="1">
        <v>1738.74</v>
      </c>
      <c r="G166" s="1">
        <v>1469</v>
      </c>
      <c r="H166" s="1">
        <v>2016</v>
      </c>
    </row>
    <row r="167" spans="1:10" x14ac:dyDescent="0.35">
      <c r="A167" s="3" t="s">
        <v>65</v>
      </c>
      <c r="B167" s="2">
        <v>0.57986111111111105</v>
      </c>
      <c r="C167" s="4">
        <f>B167+$L$2</f>
        <v>1.2048611111111112</v>
      </c>
      <c r="D167" s="1" t="s">
        <v>3</v>
      </c>
      <c r="E167" s="1">
        <v>3437.1909999999998</v>
      </c>
      <c r="F167" s="1">
        <v>1932.31</v>
      </c>
      <c r="G167" s="1">
        <v>1679</v>
      </c>
      <c r="H167" s="1">
        <v>2151</v>
      </c>
      <c r="I167">
        <f>AVERAGE(F168:F171)</f>
        <v>1744.96675</v>
      </c>
      <c r="J167">
        <f>F167-I167</f>
        <v>187.3432499999999</v>
      </c>
    </row>
    <row r="168" spans="1:10" x14ac:dyDescent="0.35">
      <c r="D168" s="1" t="s">
        <v>4</v>
      </c>
      <c r="E168" s="1">
        <v>105660.012</v>
      </c>
      <c r="F168" s="1">
        <v>1718.539</v>
      </c>
      <c r="G168" s="1">
        <v>1525</v>
      </c>
      <c r="H168" s="1">
        <v>1946</v>
      </c>
    </row>
    <row r="169" spans="1:10" x14ac:dyDescent="0.35">
      <c r="D169" s="1" t="s">
        <v>4</v>
      </c>
      <c r="E169" s="1">
        <v>104937.781</v>
      </c>
      <c r="F169" s="1">
        <v>1712.1890000000001</v>
      </c>
      <c r="G169" s="1">
        <v>1479</v>
      </c>
      <c r="H169" s="1">
        <v>2021</v>
      </c>
    </row>
    <row r="170" spans="1:10" x14ac:dyDescent="0.35">
      <c r="D170" s="1" t="s">
        <v>4</v>
      </c>
      <c r="E170" s="1">
        <v>127983.2</v>
      </c>
      <c r="F170" s="1">
        <v>1785.8320000000001</v>
      </c>
      <c r="G170" s="1">
        <v>1571</v>
      </c>
      <c r="H170" s="1">
        <v>2007</v>
      </c>
    </row>
    <row r="171" spans="1:10" x14ac:dyDescent="0.35">
      <c r="D171" s="1" t="s">
        <v>4</v>
      </c>
      <c r="E171" s="1">
        <v>126390.336</v>
      </c>
      <c r="F171" s="1">
        <v>1763.307</v>
      </c>
      <c r="G171" s="1">
        <v>1480</v>
      </c>
      <c r="H171" s="1">
        <v>2058</v>
      </c>
    </row>
    <row r="172" spans="1:10" x14ac:dyDescent="0.35">
      <c r="A172" s="3" t="s">
        <v>66</v>
      </c>
      <c r="B172" s="2">
        <v>0.5805555555555556</v>
      </c>
      <c r="C172" s="4">
        <f>B172+$L$2</f>
        <v>1.2055555555555557</v>
      </c>
      <c r="D172" s="1" t="s">
        <v>3</v>
      </c>
      <c r="E172" s="1">
        <v>912.68200000000002</v>
      </c>
      <c r="F172" s="1">
        <v>2016.319</v>
      </c>
      <c r="G172" s="1">
        <v>1750</v>
      </c>
      <c r="H172" s="1">
        <v>2235</v>
      </c>
      <c r="I172">
        <f>AVERAGE(F173:F176)</f>
        <v>1827.6247499999999</v>
      </c>
      <c r="J172">
        <f>F172-I172</f>
        <v>188.69425000000001</v>
      </c>
    </row>
    <row r="173" spans="1:10" x14ac:dyDescent="0.35">
      <c r="D173" s="1" t="s">
        <v>4</v>
      </c>
      <c r="E173" s="1">
        <v>71906.455000000002</v>
      </c>
      <c r="F173" s="1">
        <v>1800.838</v>
      </c>
      <c r="G173" s="1">
        <v>1597</v>
      </c>
      <c r="H173" s="1">
        <v>2022</v>
      </c>
    </row>
    <row r="174" spans="1:10" x14ac:dyDescent="0.35">
      <c r="D174" s="1" t="s">
        <v>4</v>
      </c>
      <c r="E174" s="1">
        <v>104779.484</v>
      </c>
      <c r="F174" s="1">
        <v>1820.038</v>
      </c>
      <c r="G174" s="1">
        <v>1523</v>
      </c>
      <c r="H174" s="1">
        <v>2136</v>
      </c>
    </row>
    <row r="175" spans="1:10" x14ac:dyDescent="0.35">
      <c r="D175" s="1" t="s">
        <v>4</v>
      </c>
      <c r="E175" s="1">
        <v>97438.456999999995</v>
      </c>
      <c r="F175" s="1">
        <v>1869.021</v>
      </c>
      <c r="G175" s="1">
        <v>1676</v>
      </c>
      <c r="H175" s="1">
        <v>2120</v>
      </c>
    </row>
    <row r="176" spans="1:10" x14ac:dyDescent="0.35">
      <c r="D176" s="1" t="s">
        <v>4</v>
      </c>
      <c r="E176" s="1">
        <v>87716.376999999993</v>
      </c>
      <c r="F176" s="1">
        <v>1820.6020000000001</v>
      </c>
      <c r="G176" s="1">
        <v>1561</v>
      </c>
      <c r="H176" s="1">
        <v>2070</v>
      </c>
    </row>
    <row r="177" spans="1:10" x14ac:dyDescent="0.35">
      <c r="A177" s="3" t="s">
        <v>90</v>
      </c>
      <c r="B177" s="2">
        <v>0.5805555555555556</v>
      </c>
      <c r="C177" s="4">
        <f>B177+$L$2</f>
        <v>1.2055555555555557</v>
      </c>
      <c r="D177" s="1" t="s">
        <v>3</v>
      </c>
      <c r="E177" s="1">
        <v>3680.4070000000002</v>
      </c>
      <c r="F177" s="1">
        <v>2025.68</v>
      </c>
      <c r="G177" s="1">
        <v>1679</v>
      </c>
      <c r="H177" s="1">
        <v>2363</v>
      </c>
      <c r="I177">
        <f>AVERAGE(F178:F181)</f>
        <v>1827.6247499999999</v>
      </c>
      <c r="J177">
        <f>F177-I177</f>
        <v>198.05525000000011</v>
      </c>
    </row>
    <row r="178" spans="1:10" x14ac:dyDescent="0.35">
      <c r="D178" s="1" t="s">
        <v>4</v>
      </c>
      <c r="E178" s="1">
        <v>71906.455000000002</v>
      </c>
      <c r="F178" s="1">
        <v>1800.838</v>
      </c>
      <c r="G178" s="1">
        <v>1597</v>
      </c>
      <c r="H178" s="1">
        <v>2022</v>
      </c>
    </row>
    <row r="179" spans="1:10" x14ac:dyDescent="0.35">
      <c r="D179" s="1" t="s">
        <v>4</v>
      </c>
      <c r="E179" s="1">
        <v>104779.484</v>
      </c>
      <c r="F179" s="1">
        <v>1820.038</v>
      </c>
      <c r="G179" s="1">
        <v>1523</v>
      </c>
      <c r="H179" s="1">
        <v>2136</v>
      </c>
    </row>
    <row r="180" spans="1:10" x14ac:dyDescent="0.35">
      <c r="D180" s="1" t="s">
        <v>4</v>
      </c>
      <c r="E180" s="1">
        <v>97438.456999999995</v>
      </c>
      <c r="F180" s="1">
        <v>1869.021</v>
      </c>
      <c r="G180" s="1">
        <v>1676</v>
      </c>
      <c r="H180" s="1">
        <v>2120</v>
      </c>
    </row>
    <row r="181" spans="1:10" x14ac:dyDescent="0.35">
      <c r="D181" s="1" t="s">
        <v>4</v>
      </c>
      <c r="E181" s="1">
        <v>87716.376999999993</v>
      </c>
      <c r="F181" s="1">
        <v>1820.6020000000001</v>
      </c>
      <c r="G181" s="1">
        <v>1561</v>
      </c>
      <c r="H181" s="1">
        <v>2070</v>
      </c>
    </row>
    <row r="182" spans="1:10" x14ac:dyDescent="0.35">
      <c r="A182" s="3" t="s">
        <v>67</v>
      </c>
      <c r="B182" s="2">
        <v>0.5805555555555556</v>
      </c>
      <c r="C182" s="4">
        <f>B182+$L$2</f>
        <v>1.2055555555555557</v>
      </c>
      <c r="D182" s="1" t="s">
        <v>3</v>
      </c>
      <c r="E182" s="1">
        <v>5135.5860000000002</v>
      </c>
      <c r="F182" s="1">
        <v>2015.8879999999999</v>
      </c>
      <c r="G182" s="1">
        <v>1691</v>
      </c>
      <c r="H182" s="1">
        <v>2372</v>
      </c>
      <c r="I182">
        <f>AVERAGE(F183:F186)</f>
        <v>1748.7110000000002</v>
      </c>
      <c r="J182">
        <f>F182-I182</f>
        <v>267.17699999999968</v>
      </c>
    </row>
    <row r="183" spans="1:10" x14ac:dyDescent="0.35">
      <c r="D183" s="1" t="s">
        <v>4</v>
      </c>
      <c r="E183" s="1">
        <v>75062.502999999997</v>
      </c>
      <c r="F183" s="1">
        <v>1698.125</v>
      </c>
      <c r="G183" s="1">
        <v>1515</v>
      </c>
      <c r="H183" s="1">
        <v>1923</v>
      </c>
    </row>
    <row r="184" spans="1:10" x14ac:dyDescent="0.35">
      <c r="D184" s="1" t="s">
        <v>4</v>
      </c>
      <c r="E184" s="1">
        <v>113881.567</v>
      </c>
      <c r="F184" s="1">
        <v>1764.367</v>
      </c>
      <c r="G184" s="1">
        <v>1494</v>
      </c>
      <c r="H184" s="1">
        <v>2058</v>
      </c>
    </row>
    <row r="185" spans="1:10" x14ac:dyDescent="0.35">
      <c r="D185" s="1" t="s">
        <v>4</v>
      </c>
      <c r="E185" s="1">
        <v>138304.66500000001</v>
      </c>
      <c r="F185" s="1">
        <v>1777.02</v>
      </c>
      <c r="G185" s="1">
        <v>1539</v>
      </c>
      <c r="H185" s="1">
        <v>2042</v>
      </c>
    </row>
    <row r="186" spans="1:10" x14ac:dyDescent="0.35">
      <c r="D186" s="1" t="s">
        <v>4</v>
      </c>
      <c r="E186" s="1">
        <v>101790.802</v>
      </c>
      <c r="F186" s="1">
        <v>1755.3320000000001</v>
      </c>
      <c r="G186" s="1">
        <v>1477</v>
      </c>
      <c r="H186" s="1">
        <v>2033</v>
      </c>
    </row>
    <row r="187" spans="1:10" x14ac:dyDescent="0.35">
      <c r="A187" s="3" t="s">
        <v>68</v>
      </c>
      <c r="B187" s="2">
        <v>0.5805555555555556</v>
      </c>
      <c r="C187" s="4">
        <f>B187+$L$2</f>
        <v>1.2055555555555557</v>
      </c>
      <c r="D187" s="1" t="s">
        <v>3</v>
      </c>
      <c r="E187" s="1">
        <v>3143.681</v>
      </c>
      <c r="F187" s="1">
        <v>2200.6219999999998</v>
      </c>
      <c r="G187" s="1">
        <v>1918</v>
      </c>
      <c r="H187" s="1">
        <v>6144</v>
      </c>
      <c r="I187">
        <f>AVERAGE(F188:F191)</f>
        <v>2002.1477499999999</v>
      </c>
      <c r="J187">
        <f>F187-I187</f>
        <v>198.47424999999998</v>
      </c>
    </row>
    <row r="188" spans="1:10" x14ac:dyDescent="0.35">
      <c r="D188" s="1" t="s">
        <v>4</v>
      </c>
      <c r="E188" s="1">
        <v>72223.048999999999</v>
      </c>
      <c r="F188" s="1">
        <v>1927.194</v>
      </c>
      <c r="G188" s="1">
        <v>1719</v>
      </c>
      <c r="H188" s="1">
        <v>2196</v>
      </c>
    </row>
    <row r="189" spans="1:10" x14ac:dyDescent="0.35">
      <c r="D189" s="1" t="s">
        <v>4</v>
      </c>
      <c r="E189" s="1">
        <v>127570.96799999999</v>
      </c>
      <c r="F189" s="1">
        <v>2002.1469999999999</v>
      </c>
      <c r="G189" s="1">
        <v>1682</v>
      </c>
      <c r="H189" s="1">
        <v>2397</v>
      </c>
    </row>
    <row r="190" spans="1:10" x14ac:dyDescent="0.35">
      <c r="D190" s="1" t="s">
        <v>4</v>
      </c>
      <c r="E190" s="1">
        <v>88432.012000000002</v>
      </c>
      <c r="F190" s="1">
        <v>1997.88</v>
      </c>
      <c r="G190" s="1">
        <v>1808</v>
      </c>
      <c r="H190" s="1">
        <v>2224</v>
      </c>
    </row>
    <row r="191" spans="1:10" x14ac:dyDescent="0.35">
      <c r="D191" s="1" t="s">
        <v>4</v>
      </c>
      <c r="E191" s="1">
        <v>84682.349000000002</v>
      </c>
      <c r="F191" s="1">
        <v>2081.37</v>
      </c>
      <c r="G191" s="1">
        <v>1808</v>
      </c>
      <c r="H191" s="1">
        <v>2364</v>
      </c>
    </row>
    <row r="192" spans="1:10" x14ac:dyDescent="0.35">
      <c r="A192" s="3" t="s">
        <v>69</v>
      </c>
      <c r="B192" s="2">
        <v>0.58124999999999993</v>
      </c>
      <c r="C192" s="4">
        <f>B192+$L$2</f>
        <v>1.2062499999999998</v>
      </c>
      <c r="D192" s="1" t="s">
        <v>3</v>
      </c>
      <c r="E192" s="1">
        <v>1313.3710000000001</v>
      </c>
      <c r="F192" s="1">
        <v>2252.0569999999998</v>
      </c>
      <c r="G192" s="1">
        <v>2009</v>
      </c>
      <c r="H192" s="1">
        <v>2490</v>
      </c>
      <c r="I192">
        <f>AVERAGE(F193:F196)</f>
        <v>1983.6489999999999</v>
      </c>
      <c r="J192">
        <f>F192-I192</f>
        <v>268.4079999999999</v>
      </c>
    </row>
    <row r="193" spans="1:10" x14ac:dyDescent="0.35">
      <c r="D193" s="1" t="s">
        <v>4</v>
      </c>
      <c r="E193" s="1">
        <v>200381.86</v>
      </c>
      <c r="F193" s="1">
        <v>1971.537</v>
      </c>
      <c r="G193" s="1">
        <v>1695</v>
      </c>
      <c r="H193" s="1">
        <v>2282</v>
      </c>
    </row>
    <row r="194" spans="1:10" x14ac:dyDescent="0.35">
      <c r="D194" s="1" t="s">
        <v>4</v>
      </c>
      <c r="E194" s="1">
        <v>157957.41399999999</v>
      </c>
      <c r="F194" s="1">
        <v>1988.143</v>
      </c>
      <c r="G194" s="1">
        <v>1651</v>
      </c>
      <c r="H194" s="1">
        <v>2352</v>
      </c>
    </row>
    <row r="195" spans="1:10" x14ac:dyDescent="0.35">
      <c r="D195" s="1" t="s">
        <v>4</v>
      </c>
      <c r="E195" s="1">
        <v>76229.944000000003</v>
      </c>
      <c r="F195" s="1">
        <v>1970.748</v>
      </c>
      <c r="G195" s="1">
        <v>1717</v>
      </c>
      <c r="H195" s="1">
        <v>2253</v>
      </c>
    </row>
    <row r="196" spans="1:10" x14ac:dyDescent="0.35">
      <c r="D196" s="1" t="s">
        <v>4</v>
      </c>
      <c r="E196" s="1">
        <v>120919.192</v>
      </c>
      <c r="F196" s="1">
        <v>2004.1679999999999</v>
      </c>
      <c r="G196" s="1">
        <v>1663</v>
      </c>
      <c r="H196" s="1">
        <v>2340</v>
      </c>
    </row>
    <row r="197" spans="1:10" x14ac:dyDescent="0.35">
      <c r="A197" s="3" t="s">
        <v>70</v>
      </c>
      <c r="B197" s="2">
        <v>0.69166666666666676</v>
      </c>
      <c r="C197" s="4">
        <f>B197+$L$2</f>
        <v>1.3166666666666669</v>
      </c>
      <c r="D197" s="1" t="s">
        <v>3</v>
      </c>
      <c r="E197" s="1">
        <v>3290.4360000000001</v>
      </c>
      <c r="F197" s="1">
        <v>1921.4780000000001</v>
      </c>
      <c r="G197" s="1">
        <v>1682</v>
      </c>
      <c r="H197" s="1">
        <v>2189</v>
      </c>
      <c r="I197">
        <f>AVERAGE(F198:F201)</f>
        <v>1766.84175</v>
      </c>
      <c r="J197">
        <f>F197-I197</f>
        <v>154.63625000000002</v>
      </c>
    </row>
    <row r="198" spans="1:10" x14ac:dyDescent="0.35">
      <c r="D198" s="1" t="s">
        <v>4</v>
      </c>
      <c r="E198" s="1">
        <v>91431.411999999997</v>
      </c>
      <c r="F198" s="1">
        <v>1701.5630000000001</v>
      </c>
      <c r="G198" s="1">
        <v>1484</v>
      </c>
      <c r="H198" s="1">
        <v>1979</v>
      </c>
    </row>
    <row r="199" spans="1:10" x14ac:dyDescent="0.35">
      <c r="D199" s="1" t="s">
        <v>4</v>
      </c>
      <c r="E199" s="1">
        <v>118247.929</v>
      </c>
      <c r="F199" s="1">
        <v>1730.1510000000001</v>
      </c>
      <c r="G199" s="1">
        <v>1467</v>
      </c>
      <c r="H199" s="1">
        <v>2093</v>
      </c>
    </row>
    <row r="200" spans="1:10" x14ac:dyDescent="0.35">
      <c r="D200" s="1" t="s">
        <v>4</v>
      </c>
      <c r="E200" s="1">
        <v>111526.898</v>
      </c>
      <c r="F200" s="1">
        <v>1803.643</v>
      </c>
      <c r="G200" s="1">
        <v>1576</v>
      </c>
      <c r="H200" s="1">
        <v>2064</v>
      </c>
    </row>
    <row r="201" spans="1:10" x14ac:dyDescent="0.35">
      <c r="D201" s="1" t="s">
        <v>4</v>
      </c>
      <c r="E201" s="1">
        <v>129038.514</v>
      </c>
      <c r="F201" s="1">
        <v>1832.01</v>
      </c>
      <c r="G201" s="1">
        <v>1569</v>
      </c>
      <c r="H201" s="1">
        <v>2114</v>
      </c>
    </row>
    <row r="202" spans="1:10" x14ac:dyDescent="0.35">
      <c r="A202" s="3" t="s">
        <v>71</v>
      </c>
      <c r="B202" s="2">
        <v>0.69305555555555554</v>
      </c>
      <c r="C202" s="4">
        <f>B202+$L$2</f>
        <v>1.3180555555555555</v>
      </c>
      <c r="D202" s="1" t="s">
        <v>3</v>
      </c>
      <c r="E202" s="1">
        <v>3597.9609999999998</v>
      </c>
      <c r="F202" s="1">
        <v>2038.837</v>
      </c>
      <c r="G202" s="1">
        <v>1804</v>
      </c>
      <c r="H202" s="1">
        <v>2309</v>
      </c>
      <c r="I202">
        <f>AVERAGE(F203:F206)</f>
        <v>1818.8922499999999</v>
      </c>
      <c r="J202">
        <f>F202-I202</f>
        <v>219.94475000000011</v>
      </c>
    </row>
    <row r="203" spans="1:10" x14ac:dyDescent="0.35">
      <c r="D203" s="1" t="s">
        <v>4</v>
      </c>
      <c r="E203" s="1">
        <v>115359.007</v>
      </c>
      <c r="F203" s="1">
        <v>1760.289</v>
      </c>
      <c r="G203" s="1">
        <v>1555</v>
      </c>
      <c r="H203" s="1">
        <v>2027</v>
      </c>
    </row>
    <row r="204" spans="1:10" x14ac:dyDescent="0.35">
      <c r="D204" s="1" t="s">
        <v>4</v>
      </c>
      <c r="E204" s="1">
        <v>170713.522</v>
      </c>
      <c r="F204" s="1">
        <v>1805.7280000000001</v>
      </c>
      <c r="G204" s="1">
        <v>1474</v>
      </c>
      <c r="H204" s="1">
        <v>2174</v>
      </c>
    </row>
    <row r="205" spans="1:10" x14ac:dyDescent="0.35">
      <c r="D205" s="1" t="s">
        <v>4</v>
      </c>
      <c r="E205" s="1">
        <v>189079.28200000001</v>
      </c>
      <c r="F205" s="1">
        <v>1847.2950000000001</v>
      </c>
      <c r="G205" s="1">
        <v>1603</v>
      </c>
      <c r="H205" s="1">
        <v>2110</v>
      </c>
    </row>
    <row r="206" spans="1:10" x14ac:dyDescent="0.35">
      <c r="D206" s="1" t="s">
        <v>4</v>
      </c>
      <c r="E206" s="1">
        <v>170908.095</v>
      </c>
      <c r="F206" s="1">
        <v>1862.2570000000001</v>
      </c>
      <c r="G206" s="1">
        <v>1552</v>
      </c>
      <c r="H206" s="1">
        <v>2172</v>
      </c>
    </row>
    <row r="207" spans="1:10" x14ac:dyDescent="0.35">
      <c r="A207" s="3" t="s">
        <v>72</v>
      </c>
      <c r="B207" s="2">
        <v>0.69305555555555554</v>
      </c>
      <c r="C207" s="4">
        <f>B207+$L$2</f>
        <v>1.3180555555555555</v>
      </c>
      <c r="D207" s="1" t="s">
        <v>3</v>
      </c>
      <c r="E207" s="1">
        <v>6110.1030000000001</v>
      </c>
      <c r="F207" s="1">
        <v>1982.3620000000001</v>
      </c>
      <c r="G207" s="1">
        <v>1675</v>
      </c>
      <c r="H207" s="1">
        <v>2355</v>
      </c>
      <c r="I207">
        <f>AVERAGE(F208:F211)</f>
        <v>1807.94875</v>
      </c>
      <c r="J207">
        <f>F207-I207</f>
        <v>174.41325000000006</v>
      </c>
    </row>
    <row r="208" spans="1:10" x14ac:dyDescent="0.35">
      <c r="D208" s="1" t="s">
        <v>4</v>
      </c>
      <c r="E208" s="1">
        <v>117591.655</v>
      </c>
      <c r="F208" s="1">
        <v>1775.6379999999999</v>
      </c>
      <c r="G208" s="1">
        <v>1490</v>
      </c>
      <c r="H208" s="1">
        <v>2073</v>
      </c>
    </row>
    <row r="209" spans="1:10" x14ac:dyDescent="0.35">
      <c r="D209" s="1" t="s">
        <v>4</v>
      </c>
      <c r="E209" s="1">
        <v>171422.56099999999</v>
      </c>
      <c r="F209" s="1">
        <v>1814.5340000000001</v>
      </c>
      <c r="G209" s="1">
        <v>1495</v>
      </c>
      <c r="H209" s="1">
        <v>2176</v>
      </c>
    </row>
    <row r="210" spans="1:10" x14ac:dyDescent="0.35">
      <c r="D210" s="1" t="s">
        <v>4</v>
      </c>
      <c r="E210" s="1">
        <v>140145.693</v>
      </c>
      <c r="F210" s="1">
        <v>1828.3889999999999</v>
      </c>
      <c r="G210" s="1">
        <v>1579</v>
      </c>
      <c r="H210" s="1">
        <v>2101</v>
      </c>
    </row>
    <row r="211" spans="1:10" x14ac:dyDescent="0.35">
      <c r="D211" s="1" t="s">
        <v>4</v>
      </c>
      <c r="E211" s="1">
        <v>157637.522</v>
      </c>
      <c r="F211" s="1">
        <v>1813.2339999999999</v>
      </c>
      <c r="G211" s="1">
        <v>1446</v>
      </c>
      <c r="H211" s="1">
        <v>2324</v>
      </c>
    </row>
    <row r="212" spans="1:10" x14ac:dyDescent="0.35">
      <c r="A212" s="3" t="s">
        <v>73</v>
      </c>
      <c r="B212" s="2">
        <v>0.69374999999999998</v>
      </c>
      <c r="C212" s="4">
        <f>B212+$L$2</f>
        <v>1.3187500000000001</v>
      </c>
      <c r="D212" s="1" t="s">
        <v>3</v>
      </c>
      <c r="E212" s="1">
        <v>4555.9880000000003</v>
      </c>
      <c r="F212" s="1">
        <v>2034.961</v>
      </c>
      <c r="G212" s="1">
        <v>1683</v>
      </c>
      <c r="H212" s="1">
        <v>2366</v>
      </c>
      <c r="I212">
        <f>AVERAGE(F213:F216)</f>
        <v>1912.8497499999999</v>
      </c>
      <c r="J212">
        <f>F212-I212</f>
        <v>122.11125000000015</v>
      </c>
    </row>
    <row r="213" spans="1:10" x14ac:dyDescent="0.35">
      <c r="D213" s="1" t="s">
        <v>4</v>
      </c>
      <c r="E213" s="1">
        <v>94354.960999999996</v>
      </c>
      <c r="F213" s="1">
        <v>1858.271</v>
      </c>
      <c r="G213" s="1">
        <v>1645</v>
      </c>
      <c r="H213" s="1">
        <v>2108</v>
      </c>
    </row>
    <row r="214" spans="1:10" x14ac:dyDescent="0.35">
      <c r="D214" s="1" t="s">
        <v>4</v>
      </c>
      <c r="E214" s="1">
        <v>131807.06400000001</v>
      </c>
      <c r="F214" s="1">
        <v>1885.741</v>
      </c>
      <c r="G214" s="1">
        <v>1566</v>
      </c>
      <c r="H214" s="1">
        <v>2272</v>
      </c>
    </row>
    <row r="215" spans="1:10" x14ac:dyDescent="0.35">
      <c r="D215" s="1" t="s">
        <v>4</v>
      </c>
      <c r="E215" s="1">
        <v>140620.58499999999</v>
      </c>
      <c r="F215" s="1">
        <v>1949.758</v>
      </c>
      <c r="G215" s="1">
        <v>1704</v>
      </c>
      <c r="H215" s="1">
        <v>2208</v>
      </c>
    </row>
    <row r="216" spans="1:10" x14ac:dyDescent="0.35">
      <c r="D216" s="1" t="s">
        <v>4</v>
      </c>
      <c r="E216" s="1">
        <v>170589.85200000001</v>
      </c>
      <c r="F216" s="1">
        <v>1957.6289999999999</v>
      </c>
      <c r="G216" s="1">
        <v>1642</v>
      </c>
      <c r="H216" s="1">
        <v>2295</v>
      </c>
    </row>
    <row r="217" spans="1:10" x14ac:dyDescent="0.35">
      <c r="A217" s="3" t="s">
        <v>74</v>
      </c>
      <c r="B217" s="2">
        <v>0.69374999999999998</v>
      </c>
      <c r="C217" s="4">
        <f>B217+$L$2</f>
        <v>1.3187500000000001</v>
      </c>
      <c r="D217" s="1" t="s">
        <v>3</v>
      </c>
      <c r="E217" s="1">
        <v>3517.9879999999998</v>
      </c>
      <c r="F217" s="1">
        <v>2197.33</v>
      </c>
      <c r="G217" s="1">
        <v>1839</v>
      </c>
      <c r="H217" s="1">
        <v>2551</v>
      </c>
      <c r="I217">
        <f>AVERAGE(F218:F221)</f>
        <v>2019.2527500000001</v>
      </c>
      <c r="J217">
        <f>F217-I217</f>
        <v>178.07724999999982</v>
      </c>
    </row>
    <row r="218" spans="1:10" x14ac:dyDescent="0.35">
      <c r="D218" s="1" t="s">
        <v>4</v>
      </c>
      <c r="E218" s="1">
        <v>111864.928</v>
      </c>
      <c r="F218" s="1">
        <v>1977.2560000000001</v>
      </c>
      <c r="G218" s="1">
        <v>1727</v>
      </c>
      <c r="H218" s="1">
        <v>2271</v>
      </c>
    </row>
    <row r="219" spans="1:10" x14ac:dyDescent="0.35">
      <c r="D219" s="1" t="s">
        <v>4</v>
      </c>
      <c r="E219" s="1">
        <v>92351.513999999996</v>
      </c>
      <c r="F219" s="1">
        <v>1972.8119999999999</v>
      </c>
      <c r="G219" s="1">
        <v>1672</v>
      </c>
      <c r="H219" s="1">
        <v>2297</v>
      </c>
    </row>
    <row r="220" spans="1:10" x14ac:dyDescent="0.35">
      <c r="D220" s="1" t="s">
        <v>4</v>
      </c>
      <c r="E220" s="1">
        <v>131826.851</v>
      </c>
      <c r="F220" s="1">
        <v>2041.2260000000001</v>
      </c>
      <c r="G220" s="1">
        <v>1823</v>
      </c>
      <c r="H220" s="1">
        <v>2321</v>
      </c>
    </row>
    <row r="221" spans="1:10" x14ac:dyDescent="0.35">
      <c r="D221" s="1" t="s">
        <v>4</v>
      </c>
      <c r="E221" s="1">
        <v>180963.258</v>
      </c>
      <c r="F221" s="1">
        <v>2085.7170000000001</v>
      </c>
      <c r="G221" s="1">
        <v>1734</v>
      </c>
      <c r="H221" s="1">
        <v>2468</v>
      </c>
    </row>
    <row r="222" spans="1:10" x14ac:dyDescent="0.35">
      <c r="A222" s="3" t="s">
        <v>75</v>
      </c>
      <c r="B222" s="2">
        <v>0.69444444444444453</v>
      </c>
      <c r="C222" s="4">
        <f>B222+$L$2</f>
        <v>1.3194444444444446</v>
      </c>
      <c r="D222" s="1" t="s">
        <v>3</v>
      </c>
      <c r="E222" s="1">
        <v>1673.662</v>
      </c>
      <c r="F222" s="1">
        <v>2300.1469999999999</v>
      </c>
      <c r="G222" s="1">
        <v>2074</v>
      </c>
      <c r="H222" s="1">
        <v>2528</v>
      </c>
      <c r="I222">
        <f>AVERAGE(F223:F226)</f>
        <v>2050.8752500000001</v>
      </c>
      <c r="J222">
        <f>F222-I222</f>
        <v>249.27174999999988</v>
      </c>
    </row>
    <row r="223" spans="1:10" x14ac:dyDescent="0.35">
      <c r="D223" s="1" t="s">
        <v>4</v>
      </c>
      <c r="E223" s="1">
        <v>35346.421999999999</v>
      </c>
      <c r="F223" s="1">
        <v>2012.02</v>
      </c>
      <c r="G223" s="1">
        <v>1803</v>
      </c>
      <c r="H223" s="1">
        <v>2279</v>
      </c>
    </row>
    <row r="224" spans="1:10" x14ac:dyDescent="0.35">
      <c r="D224" s="1" t="s">
        <v>4</v>
      </c>
      <c r="E224" s="1">
        <v>64094.658000000003</v>
      </c>
      <c r="F224" s="1">
        <v>1969.3130000000001</v>
      </c>
      <c r="G224" s="1">
        <v>1698</v>
      </c>
      <c r="H224" s="1">
        <v>2306</v>
      </c>
    </row>
    <row r="225" spans="1:10" x14ac:dyDescent="0.35">
      <c r="D225" s="1" t="s">
        <v>4</v>
      </c>
      <c r="E225" s="1">
        <v>31995.8</v>
      </c>
      <c r="F225" s="1">
        <v>2118.5639999999999</v>
      </c>
      <c r="G225" s="1">
        <v>1890</v>
      </c>
      <c r="H225" s="1">
        <v>2335</v>
      </c>
    </row>
    <row r="226" spans="1:10" x14ac:dyDescent="0.35">
      <c r="D226" s="1" t="s">
        <v>4</v>
      </c>
      <c r="E226" s="1">
        <v>58398.436000000002</v>
      </c>
      <c r="F226" s="1">
        <v>2103.6039999999998</v>
      </c>
      <c r="G226" s="1">
        <v>1794</v>
      </c>
      <c r="H226" s="1">
        <v>2375</v>
      </c>
    </row>
    <row r="227" spans="1:10" x14ac:dyDescent="0.35">
      <c r="A227" s="3" t="s">
        <v>76</v>
      </c>
      <c r="B227" s="2">
        <v>0.69444444444444453</v>
      </c>
      <c r="C227" s="4">
        <f>B227+$L$2</f>
        <v>1.3194444444444446</v>
      </c>
      <c r="D227" s="1" t="s">
        <v>3</v>
      </c>
      <c r="E227" s="1">
        <v>1247.414</v>
      </c>
      <c r="F227" s="1">
        <v>2129.8110000000001</v>
      </c>
      <c r="G227" s="1">
        <v>1929</v>
      </c>
      <c r="H227" s="1">
        <v>2374</v>
      </c>
      <c r="I227">
        <f>AVERAGE(F228:F231)</f>
        <v>1864.1994999999999</v>
      </c>
      <c r="J227">
        <f>F227-I227</f>
        <v>265.61150000000021</v>
      </c>
    </row>
    <row r="228" spans="1:10" x14ac:dyDescent="0.35">
      <c r="D228" s="1" t="s">
        <v>4</v>
      </c>
      <c r="E228" s="1">
        <v>57014.161</v>
      </c>
      <c r="F228" s="1">
        <v>1802.2349999999999</v>
      </c>
      <c r="G228" s="1">
        <v>1597</v>
      </c>
      <c r="H228" s="1">
        <v>2017</v>
      </c>
    </row>
    <row r="229" spans="1:10" x14ac:dyDescent="0.35">
      <c r="D229" s="1" t="s">
        <v>4</v>
      </c>
      <c r="E229" s="1">
        <v>132916.79300000001</v>
      </c>
      <c r="F229" s="1">
        <v>1863.8030000000001</v>
      </c>
      <c r="G229" s="1">
        <v>1546</v>
      </c>
      <c r="H229" s="1">
        <v>2187</v>
      </c>
    </row>
    <row r="230" spans="1:10" x14ac:dyDescent="0.35">
      <c r="D230" s="1" t="s">
        <v>4</v>
      </c>
      <c r="E230" s="1">
        <v>123260.67</v>
      </c>
      <c r="F230" s="1">
        <v>1929.3969999999999</v>
      </c>
      <c r="G230" s="1">
        <v>1701</v>
      </c>
      <c r="H230" s="1">
        <v>2221</v>
      </c>
    </row>
    <row r="231" spans="1:10" x14ac:dyDescent="0.35">
      <c r="D231" s="1" t="s">
        <v>4</v>
      </c>
      <c r="E231" s="1">
        <v>87409.676000000007</v>
      </c>
      <c r="F231" s="1">
        <v>1861.3630000000001</v>
      </c>
      <c r="G231" s="1">
        <v>1631</v>
      </c>
      <c r="H231" s="1">
        <v>2141</v>
      </c>
    </row>
    <row r="232" spans="1:10" x14ac:dyDescent="0.35">
      <c r="A232" s="3" t="s">
        <v>77</v>
      </c>
      <c r="B232" s="2">
        <v>0.69444444444444453</v>
      </c>
      <c r="C232" s="4">
        <f>B232+$L$2</f>
        <v>1.3194444444444446</v>
      </c>
      <c r="D232" s="1" t="s">
        <v>3</v>
      </c>
      <c r="E232" s="1">
        <v>3452.855</v>
      </c>
      <c r="F232" s="1">
        <v>2052.6210000000001</v>
      </c>
      <c r="G232" s="1">
        <v>1733</v>
      </c>
      <c r="H232" s="1">
        <v>2504</v>
      </c>
      <c r="I232">
        <f>AVERAGE(F233:F236)</f>
        <v>1873.9955</v>
      </c>
      <c r="J232">
        <f>F232-I232</f>
        <v>178.6255000000001</v>
      </c>
    </row>
    <row r="233" spans="1:10" x14ac:dyDescent="0.35">
      <c r="D233" s="1" t="s">
        <v>4</v>
      </c>
      <c r="E233" s="1">
        <v>47700.190999999999</v>
      </c>
      <c r="F233" s="1">
        <v>1859.6890000000001</v>
      </c>
      <c r="G233" s="1">
        <v>1662</v>
      </c>
      <c r="H233" s="1">
        <v>2070</v>
      </c>
    </row>
    <row r="234" spans="1:10" x14ac:dyDescent="0.35">
      <c r="D234" s="1" t="s">
        <v>4</v>
      </c>
      <c r="E234" s="1">
        <v>90229.342999999993</v>
      </c>
      <c r="F234" s="1">
        <v>1810.6669999999999</v>
      </c>
      <c r="G234" s="1">
        <v>1539</v>
      </c>
      <c r="H234" s="1">
        <v>2300</v>
      </c>
    </row>
    <row r="235" spans="1:10" x14ac:dyDescent="0.35">
      <c r="D235" s="1" t="s">
        <v>4</v>
      </c>
      <c r="E235" s="1">
        <v>155239.981</v>
      </c>
      <c r="F235" s="1">
        <v>1895.5029999999999</v>
      </c>
      <c r="G235" s="1">
        <v>1555</v>
      </c>
      <c r="H235" s="1">
        <v>2258</v>
      </c>
    </row>
    <row r="236" spans="1:10" x14ac:dyDescent="0.35">
      <c r="D236" s="1" t="s">
        <v>4</v>
      </c>
      <c r="E236" s="1">
        <v>86166.384999999995</v>
      </c>
      <c r="F236" s="1">
        <v>1930.123</v>
      </c>
      <c r="G236" s="1">
        <v>1337</v>
      </c>
      <c r="H236" s="1">
        <v>2141</v>
      </c>
    </row>
    <row r="237" spans="1:10" x14ac:dyDescent="0.35">
      <c r="A237" s="3" t="s">
        <v>78</v>
      </c>
      <c r="B237" s="2">
        <v>0.73333333333333339</v>
      </c>
      <c r="C237" s="4">
        <f>B237+$L$2</f>
        <v>1.3583333333333334</v>
      </c>
      <c r="D237" s="1" t="s">
        <v>3</v>
      </c>
      <c r="E237" s="1">
        <v>7545.4949999999999</v>
      </c>
      <c r="F237" s="1">
        <v>1921.8420000000001</v>
      </c>
      <c r="G237" s="1">
        <v>1628</v>
      </c>
      <c r="H237" s="1">
        <v>2217</v>
      </c>
      <c r="I237">
        <f>AVERAGE(F238:F241)</f>
        <v>1864.60375</v>
      </c>
      <c r="J237">
        <f>F237-I237</f>
        <v>57.238250000000107</v>
      </c>
    </row>
    <row r="238" spans="1:10" x14ac:dyDescent="0.35">
      <c r="D238" s="1" t="s">
        <v>4</v>
      </c>
      <c r="E238" s="1">
        <v>163784.726</v>
      </c>
      <c r="F238" s="1">
        <v>1787.6659999999999</v>
      </c>
      <c r="G238" s="1">
        <v>1540</v>
      </c>
      <c r="H238" s="1">
        <v>2067</v>
      </c>
    </row>
    <row r="239" spans="1:10" x14ac:dyDescent="0.35">
      <c r="D239" s="1" t="s">
        <v>4</v>
      </c>
      <c r="E239" s="1">
        <v>167201.30499999999</v>
      </c>
      <c r="F239" s="1">
        <v>1867.0840000000001</v>
      </c>
      <c r="G239" s="1">
        <v>1533</v>
      </c>
      <c r="H239" s="1">
        <v>2221</v>
      </c>
    </row>
    <row r="240" spans="1:10" x14ac:dyDescent="0.35">
      <c r="D240" s="1" t="s">
        <v>4</v>
      </c>
      <c r="E240" s="1">
        <v>160157.084</v>
      </c>
      <c r="F240" s="1">
        <v>1921.4639999999999</v>
      </c>
      <c r="G240" s="1">
        <v>1394</v>
      </c>
      <c r="H240" s="1">
        <v>2242</v>
      </c>
    </row>
    <row r="241" spans="1:10" x14ac:dyDescent="0.35">
      <c r="D241" s="1" t="s">
        <v>4</v>
      </c>
      <c r="E241" s="1">
        <v>163943.02299999999</v>
      </c>
      <c r="F241" s="1">
        <v>1882.201</v>
      </c>
      <c r="G241" s="1">
        <v>1608</v>
      </c>
      <c r="H241" s="1">
        <v>2176</v>
      </c>
    </row>
    <row r="242" spans="1:10" x14ac:dyDescent="0.35">
      <c r="A242" s="3" t="s">
        <v>79</v>
      </c>
      <c r="B242" s="2">
        <v>0.73402777777777783</v>
      </c>
      <c r="C242" s="4">
        <f>B242+$L$2</f>
        <v>1.3590277777777779</v>
      </c>
      <c r="D242" s="1" t="s">
        <v>3</v>
      </c>
      <c r="E242" s="1">
        <v>3579.8229999999999</v>
      </c>
      <c r="F242" s="1">
        <v>2011.146</v>
      </c>
      <c r="G242" s="1">
        <v>1742</v>
      </c>
      <c r="H242" s="1">
        <v>2272</v>
      </c>
      <c r="I242">
        <f>AVERAGE(F243:F246)</f>
        <v>1874.0445</v>
      </c>
      <c r="J242">
        <f>F242-I242</f>
        <v>137.10149999999999</v>
      </c>
    </row>
    <row r="243" spans="1:10" x14ac:dyDescent="0.35">
      <c r="D243" s="1" t="s">
        <v>4</v>
      </c>
      <c r="E243" s="1">
        <v>67672.006999999998</v>
      </c>
      <c r="F243" s="1">
        <v>1791.0219999999999</v>
      </c>
      <c r="G243" s="1">
        <v>1593</v>
      </c>
      <c r="H243" s="1">
        <v>2038</v>
      </c>
    </row>
    <row r="244" spans="1:10" x14ac:dyDescent="0.35">
      <c r="D244" s="1" t="s">
        <v>4</v>
      </c>
      <c r="E244" s="1">
        <v>182506.655</v>
      </c>
      <c r="F244" s="1">
        <v>1897.5250000000001</v>
      </c>
      <c r="G244" s="1">
        <v>1555</v>
      </c>
      <c r="H244" s="1">
        <v>2271</v>
      </c>
    </row>
    <row r="245" spans="1:10" x14ac:dyDescent="0.35">
      <c r="D245" s="1" t="s">
        <v>4</v>
      </c>
      <c r="E245" s="1">
        <v>196971.052</v>
      </c>
      <c r="F245" s="1">
        <v>1951.3910000000001</v>
      </c>
      <c r="G245" s="1">
        <v>1609</v>
      </c>
      <c r="H245" s="1">
        <v>2280</v>
      </c>
    </row>
    <row r="246" spans="1:10" x14ac:dyDescent="0.35">
      <c r="D246" s="1" t="s">
        <v>4</v>
      </c>
      <c r="E246" s="1">
        <v>131788.92600000001</v>
      </c>
      <c r="F246" s="1">
        <v>1856.24</v>
      </c>
      <c r="G246" s="1">
        <v>1011</v>
      </c>
      <c r="H246" s="1">
        <v>2130</v>
      </c>
    </row>
    <row r="247" spans="1:10" x14ac:dyDescent="0.35">
      <c r="A247" s="3" t="s">
        <v>80</v>
      </c>
      <c r="B247" s="2">
        <v>0.73402777777777783</v>
      </c>
      <c r="C247" s="4">
        <f>B247+$L$2</f>
        <v>1.3590277777777779</v>
      </c>
      <c r="D247" s="1" t="s">
        <v>3</v>
      </c>
      <c r="E247" s="1">
        <v>4649.9769999999999</v>
      </c>
      <c r="F247" s="1">
        <v>2010.1510000000001</v>
      </c>
      <c r="G247" s="1">
        <v>1673</v>
      </c>
      <c r="H247" s="1">
        <v>2365</v>
      </c>
      <c r="I247">
        <f>AVERAGE(F248:F251)</f>
        <v>1935.1297499999998</v>
      </c>
      <c r="J247">
        <f>F247-I247</f>
        <v>75.021250000000236</v>
      </c>
    </row>
    <row r="248" spans="1:10" x14ac:dyDescent="0.35">
      <c r="D248" s="1" t="s">
        <v>4</v>
      </c>
      <c r="E248" s="1">
        <v>86281.808999999994</v>
      </c>
      <c r="F248" s="1">
        <v>1885.519</v>
      </c>
      <c r="G248" s="1">
        <v>1654</v>
      </c>
      <c r="H248" s="1">
        <v>2151</v>
      </c>
    </row>
    <row r="249" spans="1:10" x14ac:dyDescent="0.35">
      <c r="D249" s="1" t="s">
        <v>4</v>
      </c>
      <c r="E249" s="1">
        <v>190695.23199999999</v>
      </c>
      <c r="F249" s="1">
        <v>1973.337</v>
      </c>
      <c r="G249" s="1">
        <v>1621</v>
      </c>
      <c r="H249" s="1">
        <v>2342</v>
      </c>
    </row>
    <row r="250" spans="1:10" x14ac:dyDescent="0.35">
      <c r="D250" s="1" t="s">
        <v>4</v>
      </c>
      <c r="E250" s="1">
        <v>209496.31</v>
      </c>
      <c r="F250" s="1">
        <v>1991.3869999999999</v>
      </c>
      <c r="G250" s="1">
        <v>1643</v>
      </c>
      <c r="H250" s="1">
        <v>2340</v>
      </c>
    </row>
    <row r="251" spans="1:10" x14ac:dyDescent="0.35">
      <c r="D251" s="1" t="s">
        <v>4</v>
      </c>
      <c r="E251" s="1">
        <v>111569.77</v>
      </c>
      <c r="F251" s="1">
        <v>1890.2760000000001</v>
      </c>
      <c r="G251" s="1">
        <v>1676</v>
      </c>
      <c r="H251" s="1">
        <v>3750</v>
      </c>
    </row>
    <row r="252" spans="1:10" x14ac:dyDescent="0.35">
      <c r="A252" s="3" t="s">
        <v>81</v>
      </c>
      <c r="B252" s="2">
        <v>0.73402777777777783</v>
      </c>
      <c r="C252" s="4">
        <f>B252+$L$2</f>
        <v>1.3590277777777779</v>
      </c>
      <c r="D252" s="1" t="s">
        <v>3</v>
      </c>
      <c r="E252" s="1">
        <v>3291.26</v>
      </c>
      <c r="F252" s="1">
        <v>1937.355</v>
      </c>
      <c r="G252" s="1">
        <v>1702</v>
      </c>
      <c r="H252" s="1">
        <v>2210</v>
      </c>
      <c r="I252">
        <f>AVERAGE(F253:F256)</f>
        <v>1849.3155000000002</v>
      </c>
      <c r="J252">
        <f>F252-I252</f>
        <v>88.039499999999862</v>
      </c>
    </row>
    <row r="253" spans="1:10" x14ac:dyDescent="0.35">
      <c r="D253" s="1" t="s">
        <v>4</v>
      </c>
      <c r="E253" s="1">
        <v>30760.753000000001</v>
      </c>
      <c r="F253" s="1">
        <v>1755.125</v>
      </c>
      <c r="G253" s="1">
        <v>1564</v>
      </c>
      <c r="H253" s="1">
        <v>1955</v>
      </c>
    </row>
    <row r="254" spans="1:10" x14ac:dyDescent="0.35">
      <c r="D254" s="1" t="s">
        <v>4</v>
      </c>
      <c r="E254" s="1">
        <v>27807.523000000001</v>
      </c>
      <c r="F254" s="1">
        <v>1857.1990000000001</v>
      </c>
      <c r="G254" s="1">
        <v>1655</v>
      </c>
      <c r="H254" s="1">
        <v>2085</v>
      </c>
    </row>
    <row r="255" spans="1:10" x14ac:dyDescent="0.35">
      <c r="D255" s="1" t="s">
        <v>4</v>
      </c>
      <c r="E255" s="1">
        <v>21864.786</v>
      </c>
      <c r="F255" s="1">
        <v>1820.288</v>
      </c>
      <c r="G255" s="1">
        <v>1588</v>
      </c>
      <c r="H255" s="1">
        <v>2057</v>
      </c>
    </row>
    <row r="256" spans="1:10" x14ac:dyDescent="0.35">
      <c r="D256" s="1" t="s">
        <v>4</v>
      </c>
      <c r="E256" s="1">
        <v>29456.451000000001</v>
      </c>
      <c r="F256" s="1">
        <v>1964.65</v>
      </c>
      <c r="G256" s="1">
        <v>1782</v>
      </c>
      <c r="H256" s="1">
        <v>2165</v>
      </c>
    </row>
    <row r="257" spans="1:10" x14ac:dyDescent="0.35">
      <c r="A257" s="3" t="s">
        <v>82</v>
      </c>
      <c r="B257" s="2">
        <v>0.73402777777777783</v>
      </c>
      <c r="C257" s="4">
        <f>B257+$L$2</f>
        <v>1.3590277777777779</v>
      </c>
      <c r="D257" s="1" t="s">
        <v>3</v>
      </c>
      <c r="E257" s="1">
        <v>2521.2109999999998</v>
      </c>
      <c r="F257" s="1">
        <v>1948.4159999999999</v>
      </c>
      <c r="G257" s="1">
        <v>1702</v>
      </c>
      <c r="H257" s="1">
        <v>2217</v>
      </c>
      <c r="I257">
        <f>AVERAGE(F258:F261)</f>
        <v>1768.8890000000001</v>
      </c>
      <c r="J257">
        <f>F257-I257</f>
        <v>179.52699999999982</v>
      </c>
    </row>
    <row r="258" spans="1:10" x14ac:dyDescent="0.35">
      <c r="D258" s="1" t="s">
        <v>4</v>
      </c>
      <c r="E258" s="1">
        <v>127244.48</v>
      </c>
      <c r="F258" s="1">
        <v>1725.5329999999999</v>
      </c>
      <c r="G258" s="1">
        <v>1515</v>
      </c>
      <c r="H258" s="1">
        <v>1967</v>
      </c>
    </row>
    <row r="259" spans="1:10" x14ac:dyDescent="0.35">
      <c r="D259" s="1" t="s">
        <v>4</v>
      </c>
      <c r="E259" s="1">
        <v>173246.27499999999</v>
      </c>
      <c r="F259" s="1">
        <v>1796.481</v>
      </c>
      <c r="G259" s="1">
        <v>1487</v>
      </c>
      <c r="H259" s="1">
        <v>2155</v>
      </c>
    </row>
    <row r="260" spans="1:10" x14ac:dyDescent="0.35">
      <c r="D260" s="1" t="s">
        <v>4</v>
      </c>
      <c r="E260" s="1">
        <v>134545.109</v>
      </c>
      <c r="F260" s="1">
        <v>1762.6289999999999</v>
      </c>
      <c r="G260" s="1">
        <v>1545</v>
      </c>
      <c r="H260" s="1">
        <v>2017</v>
      </c>
    </row>
    <row r="261" spans="1:10" x14ac:dyDescent="0.35">
      <c r="D261" s="1" t="s">
        <v>4</v>
      </c>
      <c r="E261" s="1">
        <v>151465.584</v>
      </c>
      <c r="F261" s="1">
        <v>1790.913</v>
      </c>
      <c r="G261" s="1">
        <v>1518</v>
      </c>
      <c r="H261" s="1">
        <v>2145</v>
      </c>
    </row>
    <row r="262" spans="1:10" x14ac:dyDescent="0.35">
      <c r="A262" s="3" t="s">
        <v>83</v>
      </c>
      <c r="B262" s="2">
        <v>0.73472222222222217</v>
      </c>
      <c r="C262" s="4">
        <f>B262+$L$2</f>
        <v>1.3597222222222221</v>
      </c>
      <c r="D262" s="1" t="s">
        <v>3</v>
      </c>
      <c r="E262" s="3">
        <v>1461.7750000000001</v>
      </c>
      <c r="F262" s="3">
        <v>2208.2159999999999</v>
      </c>
      <c r="G262" s="3">
        <v>2028</v>
      </c>
      <c r="H262" s="3">
        <v>2428</v>
      </c>
      <c r="I262">
        <f>AVERAGE(F263:F266)</f>
        <v>1952.57125</v>
      </c>
      <c r="J262">
        <f>F262-I262</f>
        <v>255.64474999999993</v>
      </c>
    </row>
    <row r="263" spans="1:10" x14ac:dyDescent="0.35">
      <c r="D263" s="1" t="s">
        <v>4</v>
      </c>
      <c r="E263" s="3">
        <v>100122.912</v>
      </c>
      <c r="F263" s="3">
        <v>1900.425</v>
      </c>
      <c r="G263" s="3">
        <v>1669</v>
      </c>
      <c r="H263" s="3">
        <v>2181</v>
      </c>
    </row>
    <row r="264" spans="1:10" x14ac:dyDescent="0.35">
      <c r="D264" s="1" t="s">
        <v>4</v>
      </c>
      <c r="E264" s="3">
        <v>116084.535</v>
      </c>
      <c r="F264" s="3">
        <v>1946.348</v>
      </c>
      <c r="G264" s="3">
        <v>1654</v>
      </c>
      <c r="H264" s="3">
        <v>2282</v>
      </c>
    </row>
    <row r="265" spans="1:10" x14ac:dyDescent="0.35">
      <c r="D265" s="1" t="s">
        <v>4</v>
      </c>
      <c r="E265" s="3">
        <v>160424.21100000001</v>
      </c>
      <c r="F265" s="3">
        <v>2002.45</v>
      </c>
      <c r="G265" s="3">
        <v>1683</v>
      </c>
      <c r="H265" s="3">
        <v>2354</v>
      </c>
    </row>
    <row r="266" spans="1:10" x14ac:dyDescent="0.35">
      <c r="D266" s="1" t="s">
        <v>4</v>
      </c>
      <c r="E266" s="3">
        <v>81569.172999999995</v>
      </c>
      <c r="F266" s="3">
        <v>1961.0619999999999</v>
      </c>
      <c r="G266" s="3">
        <v>1757</v>
      </c>
      <c r="H266" s="3">
        <v>2181</v>
      </c>
    </row>
    <row r="267" spans="1:10" x14ac:dyDescent="0.35">
      <c r="A267" s="3" t="s">
        <v>84</v>
      </c>
      <c r="B267" s="2">
        <v>0.73472222222222217</v>
      </c>
      <c r="C267" s="4">
        <f>B267+$L$2</f>
        <v>1.3597222222222221</v>
      </c>
      <c r="D267" s="1" t="s">
        <v>3</v>
      </c>
      <c r="E267" s="3">
        <v>3175.835</v>
      </c>
      <c r="F267" s="3">
        <v>2249.4029999999998</v>
      </c>
      <c r="G267" s="3">
        <v>2000</v>
      </c>
      <c r="H267" s="3">
        <v>2593</v>
      </c>
      <c r="I267">
        <f>AVERAGE(F268:F271)</f>
        <v>2033.0904999999998</v>
      </c>
      <c r="J267">
        <f>F267-I267</f>
        <v>216.3125</v>
      </c>
    </row>
    <row r="268" spans="1:10" x14ac:dyDescent="0.35">
      <c r="D268" s="1" t="s">
        <v>4</v>
      </c>
      <c r="E268" s="3">
        <v>36911.254999999997</v>
      </c>
      <c r="F268" s="3">
        <v>1915.6</v>
      </c>
      <c r="G268" s="3">
        <v>1707</v>
      </c>
      <c r="H268" s="3">
        <v>2152</v>
      </c>
    </row>
    <row r="269" spans="1:10" x14ac:dyDescent="0.35">
      <c r="D269" s="1" t="s">
        <v>4</v>
      </c>
      <c r="E269" s="3">
        <v>59122.315000000002</v>
      </c>
      <c r="F269" s="3">
        <v>2030.7149999999999</v>
      </c>
      <c r="G269" s="3">
        <v>1767</v>
      </c>
      <c r="H269" s="3">
        <v>2275</v>
      </c>
    </row>
    <row r="270" spans="1:10" x14ac:dyDescent="0.35">
      <c r="D270" s="1" t="s">
        <v>4</v>
      </c>
      <c r="E270" s="3">
        <v>80488.301000000007</v>
      </c>
      <c r="F270" s="3">
        <v>2177.0839999999998</v>
      </c>
      <c r="G270" s="3">
        <v>1899</v>
      </c>
      <c r="H270" s="3">
        <v>2426</v>
      </c>
    </row>
    <row r="271" spans="1:10" x14ac:dyDescent="0.35">
      <c r="D271" s="1" t="s">
        <v>4</v>
      </c>
      <c r="E271" s="3">
        <v>80889.815000000002</v>
      </c>
      <c r="F271" s="3">
        <v>2008.963</v>
      </c>
      <c r="G271" s="3">
        <v>1768</v>
      </c>
      <c r="H271" s="3">
        <v>2274</v>
      </c>
    </row>
    <row r="272" spans="1:10" x14ac:dyDescent="0.35">
      <c r="C272" s="4"/>
      <c r="D272" s="1"/>
    </row>
    <row r="273" spans="3:4" x14ac:dyDescent="0.35">
      <c r="D273" s="1"/>
    </row>
    <row r="274" spans="3:4" x14ac:dyDescent="0.35">
      <c r="D274" s="1"/>
    </row>
    <row r="275" spans="3:4" x14ac:dyDescent="0.35">
      <c r="D275" s="1"/>
    </row>
    <row r="276" spans="3:4" x14ac:dyDescent="0.35">
      <c r="D276" s="1"/>
    </row>
    <row r="277" spans="3:4" x14ac:dyDescent="0.35">
      <c r="C277" s="4"/>
      <c r="D277" s="1"/>
    </row>
    <row r="278" spans="3:4" x14ac:dyDescent="0.35">
      <c r="D278" s="1"/>
    </row>
    <row r="279" spans="3:4" x14ac:dyDescent="0.35">
      <c r="D279" s="1"/>
    </row>
    <row r="280" spans="3:4" x14ac:dyDescent="0.35">
      <c r="D280" s="1"/>
    </row>
    <row r="281" spans="3:4" x14ac:dyDescent="0.35">
      <c r="D281" s="1"/>
    </row>
    <row r="282" spans="3:4" x14ac:dyDescent="0.35">
      <c r="D282" s="1"/>
    </row>
    <row r="283" spans="3:4" x14ac:dyDescent="0.35">
      <c r="D283" s="1"/>
    </row>
    <row r="284" spans="3:4" x14ac:dyDescent="0.35">
      <c r="D284" s="1"/>
    </row>
    <row r="285" spans="3:4" x14ac:dyDescent="0.35">
      <c r="D285" s="1"/>
    </row>
    <row r="286" spans="3:4" x14ac:dyDescent="0.35">
      <c r="D286" s="1"/>
    </row>
    <row r="287" spans="3:4" x14ac:dyDescent="0.35">
      <c r="D287" s="1"/>
    </row>
    <row r="288" spans="3:4" x14ac:dyDescent="0.35">
      <c r="D288" s="1"/>
    </row>
    <row r="289" spans="4:4" x14ac:dyDescent="0.35">
      <c r="D289" s="1"/>
    </row>
    <row r="290" spans="4:4" x14ac:dyDescent="0.35">
      <c r="D290" s="1"/>
    </row>
    <row r="291" spans="4:4" x14ac:dyDescent="0.35">
      <c r="D291" s="1"/>
    </row>
    <row r="292" spans="4:4" x14ac:dyDescent="0.35">
      <c r="D292" s="1"/>
    </row>
    <row r="293" spans="4:4" x14ac:dyDescent="0.35">
      <c r="D293" s="1"/>
    </row>
    <row r="294" spans="4:4" x14ac:dyDescent="0.35">
      <c r="D294" s="1"/>
    </row>
    <row r="295" spans="4:4" x14ac:dyDescent="0.35">
      <c r="D295" s="1"/>
    </row>
    <row r="296" spans="4:4" x14ac:dyDescent="0.35">
      <c r="D296" s="1"/>
    </row>
    <row r="297" spans="4:4" x14ac:dyDescent="0.35">
      <c r="D297" s="1"/>
    </row>
    <row r="298" spans="4:4" x14ac:dyDescent="0.35">
      <c r="D298" s="1"/>
    </row>
    <row r="299" spans="4:4" x14ac:dyDescent="0.35">
      <c r="D299" s="1"/>
    </row>
    <row r="300" spans="4:4" x14ac:dyDescent="0.35">
      <c r="D300" s="1"/>
    </row>
    <row r="301" spans="4:4" x14ac:dyDescent="0.35">
      <c r="D301" s="1"/>
    </row>
    <row r="302" spans="4:4" x14ac:dyDescent="0.35">
      <c r="D302" s="1"/>
    </row>
    <row r="303" spans="4:4" x14ac:dyDescent="0.35">
      <c r="D303" s="1"/>
    </row>
    <row r="304" spans="4:4" x14ac:dyDescent="0.35">
      <c r="D304" s="1"/>
    </row>
    <row r="305" spans="4:4" x14ac:dyDescent="0.35">
      <c r="D305" s="1"/>
    </row>
    <row r="306" spans="4:4" x14ac:dyDescent="0.35">
      <c r="D306" s="1"/>
    </row>
    <row r="307" spans="4:4" x14ac:dyDescent="0.35">
      <c r="D307" s="1"/>
    </row>
    <row r="308" spans="4:4" x14ac:dyDescent="0.35">
      <c r="D308" s="1"/>
    </row>
    <row r="309" spans="4:4" x14ac:dyDescent="0.35">
      <c r="D309" s="1"/>
    </row>
    <row r="310" spans="4:4" x14ac:dyDescent="0.35">
      <c r="D310" s="1"/>
    </row>
    <row r="311" spans="4:4" x14ac:dyDescent="0.35">
      <c r="D311" s="1"/>
    </row>
    <row r="312" spans="4:4" x14ac:dyDescent="0.35">
      <c r="D312" s="1"/>
    </row>
    <row r="313" spans="4:4" x14ac:dyDescent="0.35">
      <c r="D313" s="1"/>
    </row>
    <row r="314" spans="4:4" x14ac:dyDescent="0.35">
      <c r="D314" s="1"/>
    </row>
    <row r="315" spans="4:4" x14ac:dyDescent="0.35">
      <c r="D315" s="1"/>
    </row>
    <row r="316" spans="4:4" x14ac:dyDescent="0.35">
      <c r="D316" s="1"/>
    </row>
    <row r="317" spans="4:4" x14ac:dyDescent="0.35">
      <c r="D317" s="1"/>
    </row>
    <row r="318" spans="4:4" x14ac:dyDescent="0.35">
      <c r="D318" s="1"/>
    </row>
    <row r="319" spans="4:4" x14ac:dyDescent="0.35">
      <c r="D319" s="1"/>
    </row>
    <row r="320" spans="4:4" x14ac:dyDescent="0.35">
      <c r="D320" s="1"/>
    </row>
    <row r="321" spans="4:4" x14ac:dyDescent="0.35">
      <c r="D321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6B170-3198-43EA-B776-077A657815E3}">
  <dimension ref="A1:O336"/>
  <sheetViews>
    <sheetView zoomScale="85" zoomScaleNormal="85" workbookViewId="0">
      <selection activeCell="D20" sqref="D20"/>
    </sheetView>
  </sheetViews>
  <sheetFormatPr defaultRowHeight="14.5" x14ac:dyDescent="0.35"/>
  <cols>
    <col min="1" max="1" width="30.26953125" bestFit="1" customWidth="1"/>
    <col min="3" max="3" width="14.81640625" bestFit="1" customWidth="1"/>
    <col min="4" max="4" width="11.54296875" bestFit="1" customWidth="1"/>
    <col min="5" max="5" width="11.26953125" bestFit="1" customWidth="1"/>
    <col min="6" max="6" width="15.1796875" bestFit="1" customWidth="1"/>
    <col min="7" max="8" width="5.81640625" bestFit="1" customWidth="1"/>
    <col min="9" max="9" width="21.453125" bestFit="1" customWidth="1"/>
    <col min="10" max="10" width="19.81640625" bestFit="1" customWidth="1"/>
    <col min="12" max="12" width="15.453125" bestFit="1" customWidth="1"/>
    <col min="13" max="13" width="19.1796875" bestFit="1" customWidth="1"/>
    <col min="14" max="14" width="14.81640625" bestFit="1" customWidth="1"/>
  </cols>
  <sheetData>
    <row r="1" spans="1:15" x14ac:dyDescent="0.35">
      <c r="A1" t="s">
        <v>6</v>
      </c>
      <c r="B1" t="s">
        <v>7</v>
      </c>
      <c r="C1" t="s">
        <v>8</v>
      </c>
      <c r="E1" t="s">
        <v>0</v>
      </c>
      <c r="F1" t="s">
        <v>9</v>
      </c>
      <c r="G1" t="s">
        <v>1</v>
      </c>
      <c r="H1" t="s">
        <v>2</v>
      </c>
      <c r="I1" t="s">
        <v>10</v>
      </c>
      <c r="J1" t="s">
        <v>11</v>
      </c>
      <c r="L1" t="s">
        <v>8</v>
      </c>
      <c r="M1" t="s">
        <v>11</v>
      </c>
      <c r="N1" t="s">
        <v>170</v>
      </c>
    </row>
    <row r="2" spans="1:15" x14ac:dyDescent="0.35">
      <c r="A2" s="6" t="s">
        <v>335</v>
      </c>
      <c r="B2" s="7">
        <v>0.52500000000000002</v>
      </c>
      <c r="C2" s="8">
        <f>B2+$O$2</f>
        <v>0.98333333333333339</v>
      </c>
      <c r="D2" s="1" t="s">
        <v>3</v>
      </c>
      <c r="E2" s="3">
        <v>6781.2169999999996</v>
      </c>
      <c r="F2" s="3">
        <v>7620.4579999999996</v>
      </c>
      <c r="G2" s="3">
        <v>2551</v>
      </c>
      <c r="H2" s="3">
        <v>16383</v>
      </c>
      <c r="I2">
        <f>AVERAGE(F3:F6)</f>
        <v>2366.1470000000004</v>
      </c>
      <c r="J2">
        <f>F2-I2</f>
        <v>5254.3109999999997</v>
      </c>
      <c r="L2" s="2">
        <v>0.94791666666666663</v>
      </c>
      <c r="M2">
        <f>AVERAGE(J7,J12,J17,J22,J27,J32)</f>
        <v>2661.189166666667</v>
      </c>
      <c r="N2">
        <f>STDEV(J7,J12,J17,J22,J27,J32)</f>
        <v>897.73152951479096</v>
      </c>
      <c r="O2" s="2">
        <v>0.45833333333333331</v>
      </c>
    </row>
    <row r="3" spans="1:15" x14ac:dyDescent="0.35">
      <c r="D3" s="1" t="s">
        <v>4</v>
      </c>
      <c r="E3" s="3">
        <v>69757.077000000005</v>
      </c>
      <c r="F3" s="3">
        <v>2261.1260000000002</v>
      </c>
      <c r="G3" s="3">
        <v>1944</v>
      </c>
      <c r="H3" s="3">
        <v>2619</v>
      </c>
      <c r="L3" s="4">
        <v>0.99652777777777779</v>
      </c>
      <c r="M3">
        <f>AVERAGE(J2,J37,J42,J47,J52,J57)</f>
        <v>5023.3642916666668</v>
      </c>
      <c r="N3">
        <f>STDEV(J2,J37,J42,J47,J52,J57)</f>
        <v>597.89669629038451</v>
      </c>
    </row>
    <row r="4" spans="1:15" x14ac:dyDescent="0.35">
      <c r="D4" s="1" t="s">
        <v>4</v>
      </c>
      <c r="E4" s="3">
        <v>113837.871</v>
      </c>
      <c r="F4" s="3">
        <v>2347.0030000000002</v>
      </c>
      <c r="G4" s="3">
        <v>1975</v>
      </c>
      <c r="H4" s="3">
        <v>2768</v>
      </c>
      <c r="L4" s="4">
        <v>1.0402777777777776</v>
      </c>
      <c r="M4">
        <f>AVERAGE(J62,J67,J72,J77,J82,J87)</f>
        <v>5282.6330833333332</v>
      </c>
      <c r="N4">
        <f>STDEV(J62,J67,J72,J77,J82,J87)</f>
        <v>1408.3071745066654</v>
      </c>
    </row>
    <row r="5" spans="1:15" x14ac:dyDescent="0.35">
      <c r="D5" s="1" t="s">
        <v>4</v>
      </c>
      <c r="E5" s="3">
        <v>78673.654999999999</v>
      </c>
      <c r="F5" s="3">
        <v>2453.0320000000002</v>
      </c>
      <c r="G5" s="3">
        <v>2165</v>
      </c>
      <c r="H5" s="3">
        <v>2776</v>
      </c>
      <c r="L5" s="4">
        <v>1.1875</v>
      </c>
      <c r="M5">
        <f>AVERAGE(J92,J102,J127,J132,J137,J142,J147,J152)</f>
        <v>3870.5254062500007</v>
      </c>
      <c r="N5">
        <f>STDEV(J92,J102,J127,J132,J137,J142,J147,J152)</f>
        <v>1168.0844400313265</v>
      </c>
    </row>
    <row r="6" spans="1:15" x14ac:dyDescent="0.35">
      <c r="D6" s="1" t="s">
        <v>4</v>
      </c>
      <c r="E6" s="3">
        <v>122977.054</v>
      </c>
      <c r="F6" s="3">
        <v>2403.4270000000001</v>
      </c>
      <c r="G6" s="3">
        <v>2132</v>
      </c>
      <c r="H6" s="3">
        <v>2756</v>
      </c>
      <c r="L6" s="9">
        <v>1.1458333333333333</v>
      </c>
      <c r="M6" s="10">
        <f>AVERAGE(J107,J112,J117,J122)</f>
        <v>4618.8665624999994</v>
      </c>
      <c r="N6" s="10">
        <f>STDEV(J107,J112,J117,J122)</f>
        <v>1703.8491064259176</v>
      </c>
    </row>
    <row r="7" spans="1:15" x14ac:dyDescent="0.35">
      <c r="A7" s="6" t="s">
        <v>336</v>
      </c>
      <c r="B7" s="7">
        <v>0.48958333333333331</v>
      </c>
      <c r="C7" s="8">
        <f>B7+$O$2</f>
        <v>0.94791666666666663</v>
      </c>
      <c r="D7" s="1" t="s">
        <v>3</v>
      </c>
      <c r="E7" s="3">
        <v>5236.9960000000001</v>
      </c>
      <c r="F7" s="3">
        <v>5771.9970000000003</v>
      </c>
      <c r="G7" s="3">
        <v>2485</v>
      </c>
      <c r="H7" s="3">
        <v>10488</v>
      </c>
      <c r="I7">
        <f>AVERAGE(F8:F11)</f>
        <v>2217.0337500000001</v>
      </c>
      <c r="J7">
        <f>F7-I7</f>
        <v>3554.9632500000002</v>
      </c>
    </row>
    <row r="8" spans="1:15" x14ac:dyDescent="0.35">
      <c r="D8" s="1" t="s">
        <v>4</v>
      </c>
      <c r="E8" s="3">
        <v>104960.86599999999</v>
      </c>
      <c r="F8" s="3">
        <v>2205.04</v>
      </c>
      <c r="G8" s="3">
        <v>1981</v>
      </c>
      <c r="H8" s="3">
        <v>2477</v>
      </c>
    </row>
    <row r="9" spans="1:15" x14ac:dyDescent="0.35">
      <c r="D9" s="1" t="s">
        <v>4</v>
      </c>
      <c r="E9" s="3">
        <v>78973.759999999995</v>
      </c>
      <c r="F9" s="3">
        <v>2187.6370000000002</v>
      </c>
      <c r="G9" s="3">
        <v>1882</v>
      </c>
      <c r="H9" s="3">
        <v>2559</v>
      </c>
      <c r="L9" t="s">
        <v>367</v>
      </c>
      <c r="M9">
        <f>AVERAGE(J107,J112,J117,J122,L14:L16)</f>
        <v>5203.5602857142849</v>
      </c>
      <c r="N9">
        <f>STDEV(J107,J112,J117,J122,L14:L16)</f>
        <v>1884.4004394163694</v>
      </c>
    </row>
    <row r="10" spans="1:15" x14ac:dyDescent="0.35">
      <c r="D10" s="1" t="s">
        <v>4</v>
      </c>
      <c r="E10" s="3">
        <v>74358.410999999993</v>
      </c>
      <c r="F10" s="3">
        <v>2225.5590000000002</v>
      </c>
      <c r="G10" s="3">
        <v>1948</v>
      </c>
      <c r="H10" s="3">
        <v>2521</v>
      </c>
    </row>
    <row r="11" spans="1:15" x14ac:dyDescent="0.35">
      <c r="D11" s="1" t="s">
        <v>4</v>
      </c>
      <c r="E11" s="3">
        <v>98248.904999999999</v>
      </c>
      <c r="F11" s="3">
        <v>2249.8989999999999</v>
      </c>
      <c r="G11" s="3">
        <v>1994</v>
      </c>
      <c r="H11" s="3">
        <v>2528</v>
      </c>
    </row>
    <row r="12" spans="1:15" x14ac:dyDescent="0.35">
      <c r="A12" s="6" t="s">
        <v>337</v>
      </c>
      <c r="B12" s="7">
        <v>0.48958333333333331</v>
      </c>
      <c r="C12" s="8">
        <f>B12+$O$2</f>
        <v>0.94791666666666663</v>
      </c>
      <c r="D12" s="1" t="s">
        <v>3</v>
      </c>
      <c r="E12" s="3">
        <v>5688.8019999999997</v>
      </c>
      <c r="F12" s="3">
        <v>4908.8940000000002</v>
      </c>
      <c r="G12" s="3">
        <v>2846</v>
      </c>
      <c r="H12" s="3">
        <v>8252</v>
      </c>
      <c r="I12">
        <f>AVERAGE(F13:F16)</f>
        <v>2400.27025</v>
      </c>
      <c r="J12">
        <f>F12-I12</f>
        <v>2508.6237500000002</v>
      </c>
    </row>
    <row r="13" spans="1:15" x14ac:dyDescent="0.35">
      <c r="D13" s="1" t="s">
        <v>4</v>
      </c>
      <c r="E13" s="3">
        <v>132870.62299999999</v>
      </c>
      <c r="F13" s="3">
        <v>2362.9789999999998</v>
      </c>
      <c r="G13" s="3">
        <v>2067</v>
      </c>
      <c r="H13" s="3">
        <v>2728</v>
      </c>
    </row>
    <row r="14" spans="1:15" x14ac:dyDescent="0.35">
      <c r="D14" s="1" t="s">
        <v>4</v>
      </c>
      <c r="E14" s="3">
        <v>110669.455</v>
      </c>
      <c r="F14" s="3">
        <v>2358.989</v>
      </c>
      <c r="G14" s="3">
        <v>1974</v>
      </c>
      <c r="H14" s="3">
        <v>2805</v>
      </c>
      <c r="L14">
        <v>8374.2242499999993</v>
      </c>
    </row>
    <row r="15" spans="1:15" x14ac:dyDescent="0.35">
      <c r="D15" s="1" t="s">
        <v>4</v>
      </c>
      <c r="E15" s="3">
        <v>87986.801000000007</v>
      </c>
      <c r="F15" s="3">
        <v>2422.9070000000002</v>
      </c>
      <c r="G15" s="3">
        <v>2036</v>
      </c>
      <c r="H15" s="3">
        <v>2776</v>
      </c>
      <c r="L15">
        <v>4143.4542499999998</v>
      </c>
    </row>
    <row r="16" spans="1:15" x14ac:dyDescent="0.35">
      <c r="D16" s="1" t="s">
        <v>4</v>
      </c>
      <c r="E16" s="3">
        <v>116365.677</v>
      </c>
      <c r="F16" s="3">
        <v>2456.2060000000001</v>
      </c>
      <c r="G16" s="3">
        <v>2182</v>
      </c>
      <c r="H16" s="3">
        <v>2799</v>
      </c>
      <c r="L16">
        <v>5431.7772499999992</v>
      </c>
    </row>
    <row r="17" spans="1:10" x14ac:dyDescent="0.35">
      <c r="A17" s="6" t="s">
        <v>338</v>
      </c>
      <c r="B17" s="7">
        <v>0.48958333333333331</v>
      </c>
      <c r="C17" s="8">
        <f>B17+$O$2</f>
        <v>0.94791666666666663</v>
      </c>
      <c r="D17" s="1" t="s">
        <v>3</v>
      </c>
      <c r="E17" s="3">
        <v>5761.3549999999996</v>
      </c>
      <c r="F17" s="3">
        <v>5317.4970000000003</v>
      </c>
      <c r="G17" s="3">
        <v>2797</v>
      </c>
      <c r="H17" s="3">
        <v>9737</v>
      </c>
      <c r="I17">
        <f>AVERAGE(F18:F21)</f>
        <v>2269.4542499999998</v>
      </c>
      <c r="J17">
        <f>F17-I17</f>
        <v>3048.0427500000005</v>
      </c>
    </row>
    <row r="18" spans="1:10" x14ac:dyDescent="0.35">
      <c r="D18" s="1" t="s">
        <v>4</v>
      </c>
      <c r="E18" s="3">
        <v>103036.567</v>
      </c>
      <c r="F18" s="3">
        <v>2249.1329999999998</v>
      </c>
      <c r="G18" s="3">
        <v>1968</v>
      </c>
      <c r="H18" s="3">
        <v>2656</v>
      </c>
    </row>
    <row r="19" spans="1:10" x14ac:dyDescent="0.35">
      <c r="D19" s="1" t="s">
        <v>4</v>
      </c>
      <c r="E19" s="3">
        <v>120632.27899999999</v>
      </c>
      <c r="F19" s="3">
        <v>2221.1179999999999</v>
      </c>
      <c r="G19" s="3">
        <v>1905</v>
      </c>
      <c r="H19" s="3">
        <v>2664</v>
      </c>
    </row>
    <row r="20" spans="1:10" x14ac:dyDescent="0.35">
      <c r="D20" s="1" t="s">
        <v>4</v>
      </c>
      <c r="E20" s="3">
        <v>141395.58100000001</v>
      </c>
      <c r="F20" s="3">
        <v>2299.7049999999999</v>
      </c>
      <c r="G20" s="3">
        <v>1936</v>
      </c>
      <c r="H20" s="3">
        <v>2726</v>
      </c>
    </row>
    <row r="21" spans="1:10" x14ac:dyDescent="0.35">
      <c r="D21" s="1" t="s">
        <v>4</v>
      </c>
      <c r="E21" s="3">
        <v>115093.52899999999</v>
      </c>
      <c r="F21" s="3">
        <v>2307.8609999999999</v>
      </c>
      <c r="G21" s="3">
        <v>2072</v>
      </c>
      <c r="H21" s="3">
        <v>2579</v>
      </c>
    </row>
    <row r="22" spans="1:10" x14ac:dyDescent="0.35">
      <c r="A22" s="6" t="s">
        <v>339</v>
      </c>
      <c r="B22" s="7">
        <v>0.49027777777777781</v>
      </c>
      <c r="C22" s="8">
        <f>B22+$O$2</f>
        <v>0.94861111111111107</v>
      </c>
      <c r="D22" s="1" t="s">
        <v>3</v>
      </c>
      <c r="E22" s="3">
        <v>4907.21</v>
      </c>
      <c r="F22" s="3">
        <v>3523.4180000000001</v>
      </c>
      <c r="G22" s="3">
        <v>2692</v>
      </c>
      <c r="H22" s="3">
        <v>5277</v>
      </c>
      <c r="I22">
        <f>AVERAGE(F23:F26)</f>
        <v>2510.8752500000001</v>
      </c>
      <c r="J22">
        <f>F22-I22</f>
        <v>1012.5427500000001</v>
      </c>
    </row>
    <row r="23" spans="1:10" x14ac:dyDescent="0.35">
      <c r="D23" s="1" t="s">
        <v>4</v>
      </c>
      <c r="E23" s="3">
        <v>162788.77299999999</v>
      </c>
      <c r="F23" s="3">
        <v>2518.2620000000002</v>
      </c>
      <c r="G23" s="3">
        <v>2173</v>
      </c>
      <c r="H23" s="3">
        <v>2945</v>
      </c>
    </row>
    <row r="24" spans="1:10" x14ac:dyDescent="0.35">
      <c r="D24" s="1" t="s">
        <v>4</v>
      </c>
      <c r="E24" s="3">
        <v>100535.144</v>
      </c>
      <c r="F24" s="3">
        <v>2452.933</v>
      </c>
      <c r="G24" s="3">
        <v>2093</v>
      </c>
      <c r="H24" s="3">
        <v>2903</v>
      </c>
    </row>
    <row r="25" spans="1:10" x14ac:dyDescent="0.35">
      <c r="D25" s="1" t="s">
        <v>4</v>
      </c>
      <c r="E25" s="3">
        <v>100706.632</v>
      </c>
      <c r="F25" s="3">
        <v>2516.6689999999999</v>
      </c>
      <c r="G25" s="3">
        <v>2144</v>
      </c>
      <c r="H25" s="3">
        <v>2929</v>
      </c>
    </row>
    <row r="26" spans="1:10" x14ac:dyDescent="0.35">
      <c r="D26" s="1" t="s">
        <v>4</v>
      </c>
      <c r="E26" s="3">
        <v>110266.29300000001</v>
      </c>
      <c r="F26" s="3">
        <v>2555.6370000000002</v>
      </c>
      <c r="G26" s="3">
        <v>2294</v>
      </c>
      <c r="H26" s="3">
        <v>2856</v>
      </c>
    </row>
    <row r="27" spans="1:10" x14ac:dyDescent="0.35">
      <c r="A27" s="6" t="s">
        <v>340</v>
      </c>
      <c r="B27" s="7">
        <v>0.4909722222222222</v>
      </c>
      <c r="C27" s="8">
        <f>B27+$O$2</f>
        <v>0.94930555555555551</v>
      </c>
      <c r="D27" s="1" t="s">
        <v>3</v>
      </c>
      <c r="E27" s="3">
        <v>5845.45</v>
      </c>
      <c r="F27" s="3">
        <v>5100.3950000000004</v>
      </c>
      <c r="G27" s="3">
        <v>2753</v>
      </c>
      <c r="H27" s="3">
        <v>9732</v>
      </c>
      <c r="I27">
        <f>AVERAGE(F28:F31)</f>
        <v>2498.5280000000002</v>
      </c>
      <c r="J27">
        <f>F27-I27</f>
        <v>2601.8670000000002</v>
      </c>
    </row>
    <row r="28" spans="1:10" x14ac:dyDescent="0.35">
      <c r="D28" s="1" t="s">
        <v>4</v>
      </c>
      <c r="E28" s="3">
        <v>124797.47100000001</v>
      </c>
      <c r="F28" s="3">
        <v>2478.4470000000001</v>
      </c>
      <c r="G28" s="3">
        <v>2187</v>
      </c>
      <c r="H28" s="3">
        <v>2863</v>
      </c>
    </row>
    <row r="29" spans="1:10" x14ac:dyDescent="0.35">
      <c r="D29" s="1" t="s">
        <v>4</v>
      </c>
      <c r="E29" s="3">
        <v>81724.997000000003</v>
      </c>
      <c r="F29" s="3">
        <v>2418.2860000000001</v>
      </c>
      <c r="G29" s="3">
        <v>2047</v>
      </c>
      <c r="H29" s="3">
        <v>2806</v>
      </c>
    </row>
    <row r="30" spans="1:10" x14ac:dyDescent="0.35">
      <c r="D30" s="1" t="s">
        <v>4</v>
      </c>
      <c r="E30" s="3">
        <v>89797.323999999993</v>
      </c>
      <c r="F30" s="3">
        <v>2526.2890000000002</v>
      </c>
      <c r="G30" s="3">
        <v>2186</v>
      </c>
      <c r="H30" s="3">
        <v>2889</v>
      </c>
    </row>
    <row r="31" spans="1:10" x14ac:dyDescent="0.35">
      <c r="D31" s="1" t="s">
        <v>4</v>
      </c>
      <c r="E31" s="3">
        <v>153441</v>
      </c>
      <c r="F31" s="3">
        <v>2571.09</v>
      </c>
      <c r="G31" s="3">
        <v>2284</v>
      </c>
      <c r="H31" s="3">
        <v>2963</v>
      </c>
    </row>
    <row r="32" spans="1:10" x14ac:dyDescent="0.35">
      <c r="A32" s="6" t="s">
        <v>341</v>
      </c>
      <c r="B32" s="7">
        <v>0.4909722222222222</v>
      </c>
      <c r="C32" s="8">
        <f>B32+$O$2</f>
        <v>0.94930555555555551</v>
      </c>
      <c r="D32" s="1" t="s">
        <v>3</v>
      </c>
      <c r="E32" s="3">
        <v>5985.6090000000004</v>
      </c>
      <c r="F32" s="3">
        <v>5666.9070000000002</v>
      </c>
      <c r="G32" s="3">
        <v>2645</v>
      </c>
      <c r="H32" s="3">
        <v>10543</v>
      </c>
      <c r="I32">
        <f>AVERAGE(F33:F36)</f>
        <v>2425.8114999999998</v>
      </c>
      <c r="J32">
        <f>F32-I32</f>
        <v>3241.0955000000004</v>
      </c>
    </row>
    <row r="33" spans="1:10" x14ac:dyDescent="0.35">
      <c r="D33" s="1" t="s">
        <v>4</v>
      </c>
      <c r="E33" s="3">
        <v>106217.35</v>
      </c>
      <c r="F33" s="3">
        <v>2398.123</v>
      </c>
      <c r="G33" s="3">
        <v>2132</v>
      </c>
      <c r="H33" s="3">
        <v>2720</v>
      </c>
    </row>
    <row r="34" spans="1:10" x14ac:dyDescent="0.35">
      <c r="D34" s="1" t="s">
        <v>4</v>
      </c>
      <c r="E34" s="3">
        <v>97530.797000000006</v>
      </c>
      <c r="F34" s="3">
        <v>2381.9380000000001</v>
      </c>
      <c r="G34" s="3">
        <v>2010</v>
      </c>
      <c r="H34" s="3">
        <v>2817</v>
      </c>
    </row>
    <row r="35" spans="1:10" x14ac:dyDescent="0.35">
      <c r="D35" s="1" t="s">
        <v>4</v>
      </c>
      <c r="E35" s="3">
        <v>112222.746</v>
      </c>
      <c r="F35" s="3">
        <v>2441.8119999999999</v>
      </c>
      <c r="G35" s="3">
        <v>2098</v>
      </c>
      <c r="H35" s="3">
        <v>2829</v>
      </c>
    </row>
    <row r="36" spans="1:10" x14ac:dyDescent="0.35">
      <c r="D36" s="1" t="s">
        <v>4</v>
      </c>
      <c r="E36" s="3">
        <v>141547.28200000001</v>
      </c>
      <c r="F36" s="3">
        <v>2481.373</v>
      </c>
      <c r="G36" s="3">
        <v>2066</v>
      </c>
      <c r="H36" s="3">
        <v>2847</v>
      </c>
    </row>
    <row r="37" spans="1:10" x14ac:dyDescent="0.35">
      <c r="A37" s="6" t="s">
        <v>342</v>
      </c>
      <c r="B37" s="7">
        <v>0.53888888888888886</v>
      </c>
      <c r="C37" s="8">
        <f>B37+$O$2</f>
        <v>0.99722222222222223</v>
      </c>
      <c r="D37" s="1" t="s">
        <v>3</v>
      </c>
      <c r="E37" s="3">
        <v>5827.3119999999999</v>
      </c>
      <c r="F37" s="3">
        <v>7398.5810000000001</v>
      </c>
      <c r="G37" s="3">
        <v>2833</v>
      </c>
      <c r="H37" s="3">
        <v>15162</v>
      </c>
      <c r="I37">
        <f>AVERAGE(F38:F41)</f>
        <v>2285.5442499999999</v>
      </c>
      <c r="J37">
        <f>F37-I37</f>
        <v>5113.0367500000002</v>
      </c>
    </row>
    <row r="38" spans="1:10" x14ac:dyDescent="0.35">
      <c r="D38" s="1" t="s">
        <v>4</v>
      </c>
      <c r="E38" s="3">
        <v>77169.832999999999</v>
      </c>
      <c r="F38" s="3">
        <v>2235.4769999999999</v>
      </c>
      <c r="G38" s="3">
        <v>1895</v>
      </c>
      <c r="H38" s="3">
        <v>2542</v>
      </c>
    </row>
    <row r="39" spans="1:10" x14ac:dyDescent="0.35">
      <c r="D39" s="1" t="s">
        <v>4</v>
      </c>
      <c r="E39" s="3">
        <v>132554.02900000001</v>
      </c>
      <c r="F39" s="3">
        <v>2253.1219999999998</v>
      </c>
      <c r="G39" s="3">
        <v>1878</v>
      </c>
      <c r="H39" s="3">
        <v>2606</v>
      </c>
    </row>
    <row r="40" spans="1:10" x14ac:dyDescent="0.35">
      <c r="D40" s="1" t="s">
        <v>4</v>
      </c>
      <c r="E40" s="3">
        <v>148667.35399999999</v>
      </c>
      <c r="F40" s="3">
        <v>2342.6410000000001</v>
      </c>
      <c r="G40" s="3">
        <v>2011</v>
      </c>
      <c r="H40" s="3">
        <v>2688</v>
      </c>
    </row>
    <row r="41" spans="1:10" x14ac:dyDescent="0.35">
      <c r="D41" s="1" t="s">
        <v>4</v>
      </c>
      <c r="E41" s="3">
        <v>142549.82999999999</v>
      </c>
      <c r="F41" s="3">
        <v>2310.9369999999999</v>
      </c>
      <c r="G41" s="3">
        <v>2044</v>
      </c>
      <c r="H41" s="3">
        <v>2636</v>
      </c>
    </row>
    <row r="42" spans="1:10" x14ac:dyDescent="0.35">
      <c r="A42" s="6" t="s">
        <v>343</v>
      </c>
      <c r="B42" s="7">
        <v>0.53888888888888886</v>
      </c>
      <c r="C42" s="8">
        <f>B42+$O$2</f>
        <v>0.99722222222222223</v>
      </c>
      <c r="D42" s="1" t="s">
        <v>3</v>
      </c>
      <c r="E42" s="3">
        <v>6824.9129999999996</v>
      </c>
      <c r="F42" s="3">
        <v>6395.1260000000002</v>
      </c>
      <c r="G42" s="3">
        <v>2752</v>
      </c>
      <c r="H42" s="3">
        <v>12973</v>
      </c>
      <c r="I42">
        <f>AVERAGE(F43:F46)</f>
        <v>2422.33025</v>
      </c>
      <c r="J42">
        <f>F42-I42</f>
        <v>3972.7957500000002</v>
      </c>
    </row>
    <row r="43" spans="1:10" x14ac:dyDescent="0.35">
      <c r="D43" s="1" t="s">
        <v>4</v>
      </c>
      <c r="E43" s="3">
        <v>120638.874</v>
      </c>
      <c r="F43" s="3">
        <v>2381.1480000000001</v>
      </c>
      <c r="G43" s="3">
        <v>2071</v>
      </c>
      <c r="H43" s="3">
        <v>2779</v>
      </c>
    </row>
    <row r="44" spans="1:10" x14ac:dyDescent="0.35">
      <c r="D44" s="1" t="s">
        <v>4</v>
      </c>
      <c r="E44" s="3">
        <v>100667.058</v>
      </c>
      <c r="F44" s="3">
        <v>2395.1390000000001</v>
      </c>
      <c r="G44" s="3">
        <v>1997</v>
      </c>
      <c r="H44" s="3">
        <v>2808</v>
      </c>
    </row>
    <row r="45" spans="1:10" x14ac:dyDescent="0.35">
      <c r="D45" s="1" t="s">
        <v>4</v>
      </c>
      <c r="E45" s="3">
        <v>109155.739</v>
      </c>
      <c r="F45" s="3">
        <v>2504.9870000000001</v>
      </c>
      <c r="G45" s="3">
        <v>2157</v>
      </c>
      <c r="H45" s="3">
        <v>2862</v>
      </c>
    </row>
    <row r="46" spans="1:10" x14ac:dyDescent="0.35">
      <c r="D46" s="1" t="s">
        <v>4</v>
      </c>
      <c r="E46" s="3">
        <v>96419.418999999994</v>
      </c>
      <c r="F46" s="3">
        <v>2408.047</v>
      </c>
      <c r="G46" s="3">
        <v>2194</v>
      </c>
      <c r="H46" s="3">
        <v>2691</v>
      </c>
    </row>
    <row r="47" spans="1:10" x14ac:dyDescent="0.35">
      <c r="A47" s="6" t="s">
        <v>344</v>
      </c>
      <c r="B47" s="7">
        <v>0.5395833333333333</v>
      </c>
      <c r="C47" s="8">
        <f>B47+$O$2</f>
        <v>0.99791666666666656</v>
      </c>
      <c r="D47" s="1" t="s">
        <v>3</v>
      </c>
      <c r="E47" s="3">
        <v>6193.3739999999998</v>
      </c>
      <c r="F47" s="3">
        <v>8034.4179999999997</v>
      </c>
      <c r="G47" s="3">
        <v>2867</v>
      </c>
      <c r="H47" s="3">
        <v>16383</v>
      </c>
      <c r="I47">
        <f>AVERAGE(F48:F51)</f>
        <v>2223.8652499999998</v>
      </c>
      <c r="J47">
        <f>F47-I47</f>
        <v>5810.5527499999998</v>
      </c>
    </row>
    <row r="48" spans="1:10" x14ac:dyDescent="0.35">
      <c r="D48" s="1" t="s">
        <v>4</v>
      </c>
      <c r="E48" s="3">
        <v>81754.676999999996</v>
      </c>
      <c r="F48" s="3">
        <v>2165.3110000000001</v>
      </c>
      <c r="G48" s="3">
        <v>1927</v>
      </c>
      <c r="H48" s="3">
        <v>2393</v>
      </c>
    </row>
    <row r="49" spans="1:10" x14ac:dyDescent="0.35">
      <c r="D49" s="1" t="s">
        <v>4</v>
      </c>
      <c r="E49" s="3">
        <v>85172.081000000006</v>
      </c>
      <c r="F49" s="3">
        <v>2184.6350000000002</v>
      </c>
      <c r="G49" s="3">
        <v>1860</v>
      </c>
      <c r="H49" s="3">
        <v>2563</v>
      </c>
    </row>
    <row r="50" spans="1:10" x14ac:dyDescent="0.35">
      <c r="D50" s="1" t="s">
        <v>4</v>
      </c>
      <c r="E50" s="3">
        <v>136432.307</v>
      </c>
      <c r="F50" s="3">
        <v>2284.6219999999998</v>
      </c>
      <c r="G50" s="3">
        <v>1920</v>
      </c>
      <c r="H50" s="3">
        <v>2647</v>
      </c>
    </row>
    <row r="51" spans="1:10" x14ac:dyDescent="0.35">
      <c r="D51" s="1" t="s">
        <v>4</v>
      </c>
      <c r="E51" s="3">
        <v>62187.673000000003</v>
      </c>
      <c r="F51" s="3">
        <v>2260.893</v>
      </c>
      <c r="G51" s="3">
        <v>2038</v>
      </c>
      <c r="H51" s="3">
        <v>2505</v>
      </c>
    </row>
    <row r="52" spans="1:10" x14ac:dyDescent="0.35">
      <c r="A52" s="6" t="s">
        <v>345</v>
      </c>
      <c r="B52" s="7">
        <v>0.5395833333333333</v>
      </c>
      <c r="C52" s="8">
        <f>B52+$O$2</f>
        <v>0.99791666666666656</v>
      </c>
      <c r="D52" s="1" t="s">
        <v>3</v>
      </c>
      <c r="E52" s="3">
        <v>6100.2089999999998</v>
      </c>
      <c r="F52" s="3">
        <v>7172.107</v>
      </c>
      <c r="G52" s="3">
        <v>2749</v>
      </c>
      <c r="H52" s="3">
        <v>15353</v>
      </c>
      <c r="I52">
        <f>AVERAGE(F53:F56)</f>
        <v>2200.0192500000003</v>
      </c>
      <c r="J52">
        <f>F52-I52</f>
        <v>4972.0877499999997</v>
      </c>
    </row>
    <row r="53" spans="1:10" x14ac:dyDescent="0.35">
      <c r="D53" s="1" t="s">
        <v>4</v>
      </c>
      <c r="E53" s="3">
        <v>131188.71599999999</v>
      </c>
      <c r="F53" s="3">
        <v>2139.7179999999998</v>
      </c>
      <c r="G53" s="3">
        <v>1885</v>
      </c>
      <c r="H53" s="3">
        <v>2517</v>
      </c>
    </row>
    <row r="54" spans="1:10" x14ac:dyDescent="0.35">
      <c r="D54" s="1" t="s">
        <v>4</v>
      </c>
      <c r="E54" s="3">
        <v>107711.27800000001</v>
      </c>
      <c r="F54" s="3">
        <v>2197.3270000000002</v>
      </c>
      <c r="G54" s="3">
        <v>1867</v>
      </c>
      <c r="H54" s="3">
        <v>2565</v>
      </c>
    </row>
    <row r="55" spans="1:10" x14ac:dyDescent="0.35">
      <c r="D55" s="1" t="s">
        <v>4</v>
      </c>
      <c r="E55" s="3">
        <v>125236.086</v>
      </c>
      <c r="F55" s="3">
        <v>2280.502</v>
      </c>
      <c r="G55" s="3">
        <v>1773</v>
      </c>
      <c r="H55" s="3">
        <v>2636</v>
      </c>
    </row>
    <row r="56" spans="1:10" x14ac:dyDescent="0.35">
      <c r="D56" s="1" t="s">
        <v>4</v>
      </c>
      <c r="E56" s="3">
        <v>151437.55300000001</v>
      </c>
      <c r="F56" s="3">
        <v>2182.5300000000002</v>
      </c>
      <c r="G56" s="3">
        <v>1906</v>
      </c>
      <c r="H56" s="3">
        <v>2518</v>
      </c>
    </row>
    <row r="57" spans="1:10" x14ac:dyDescent="0.35">
      <c r="A57" s="6" t="s">
        <v>346</v>
      </c>
      <c r="B57" s="7">
        <v>0.5395833333333333</v>
      </c>
      <c r="C57" s="8">
        <f>B57+$O$2</f>
        <v>0.99791666666666656</v>
      </c>
      <c r="D57" s="1" t="s">
        <v>3</v>
      </c>
      <c r="E57" s="3">
        <v>6196.6719999999996</v>
      </c>
      <c r="F57" s="3">
        <v>7181.7110000000002</v>
      </c>
      <c r="G57" s="3">
        <v>2718</v>
      </c>
      <c r="H57" s="3">
        <v>14719</v>
      </c>
      <c r="I57">
        <f>AVERAGE(F58:F61)</f>
        <v>2164.3092499999998</v>
      </c>
      <c r="J57">
        <f>F57-I57</f>
        <v>5017.4017500000009</v>
      </c>
    </row>
    <row r="58" spans="1:10" x14ac:dyDescent="0.35">
      <c r="D58" s="1" t="s">
        <v>4</v>
      </c>
      <c r="E58" s="3">
        <v>101639.925</v>
      </c>
      <c r="F58" s="3">
        <v>2080.915</v>
      </c>
      <c r="G58" s="3">
        <v>1786</v>
      </c>
      <c r="H58" s="3">
        <v>2412</v>
      </c>
    </row>
    <row r="59" spans="1:10" x14ac:dyDescent="0.35">
      <c r="D59" s="1" t="s">
        <v>4</v>
      </c>
      <c r="E59" s="3">
        <v>109043.61199999999</v>
      </c>
      <c r="F59" s="3">
        <v>2093.7260000000001</v>
      </c>
      <c r="G59" s="3">
        <v>1764</v>
      </c>
      <c r="H59" s="3">
        <v>2463</v>
      </c>
    </row>
    <row r="60" spans="1:10" x14ac:dyDescent="0.35">
      <c r="D60" s="1" t="s">
        <v>4</v>
      </c>
      <c r="E60" s="3">
        <v>162442.49900000001</v>
      </c>
      <c r="F60" s="3">
        <v>2240.165</v>
      </c>
      <c r="G60" s="3">
        <v>1858</v>
      </c>
      <c r="H60" s="3">
        <v>2633</v>
      </c>
    </row>
    <row r="61" spans="1:10" x14ac:dyDescent="0.35">
      <c r="D61" s="1" t="s">
        <v>4</v>
      </c>
      <c r="E61" s="3">
        <v>85806.918000000005</v>
      </c>
      <c r="F61" s="3">
        <v>2242.431</v>
      </c>
      <c r="G61" s="3">
        <v>1999</v>
      </c>
      <c r="H61" s="3">
        <v>2480</v>
      </c>
    </row>
    <row r="62" spans="1:10" x14ac:dyDescent="0.35">
      <c r="A62" s="6" t="s">
        <v>347</v>
      </c>
      <c r="B62" s="7">
        <v>0.58124999999999993</v>
      </c>
      <c r="C62" s="8">
        <f>B62+$O$2</f>
        <v>1.0395833333333333</v>
      </c>
      <c r="D62" s="1" t="s">
        <v>3</v>
      </c>
      <c r="E62" s="3">
        <v>5744.0410000000002</v>
      </c>
      <c r="F62" s="3">
        <v>5102.3819999999996</v>
      </c>
      <c r="G62" s="3">
        <v>2520</v>
      </c>
      <c r="H62" s="3">
        <v>9592</v>
      </c>
      <c r="I62">
        <f>AVERAGE(F63:F66)</f>
        <v>2244.40425</v>
      </c>
      <c r="J62">
        <f>F62-I62</f>
        <v>2857.9777499999996</v>
      </c>
    </row>
    <row r="63" spans="1:10" x14ac:dyDescent="0.35">
      <c r="D63" s="1" t="s">
        <v>4</v>
      </c>
      <c r="E63" s="3">
        <v>93909.751000000004</v>
      </c>
      <c r="F63" s="3">
        <v>2236.8629999999998</v>
      </c>
      <c r="G63" s="3">
        <v>1908</v>
      </c>
      <c r="H63" s="3">
        <v>2611</v>
      </c>
    </row>
    <row r="64" spans="1:10" x14ac:dyDescent="0.35">
      <c r="D64" s="1" t="s">
        <v>4</v>
      </c>
      <c r="E64" s="3">
        <v>68456.896999999997</v>
      </c>
      <c r="F64" s="3">
        <v>2155.1419999999998</v>
      </c>
      <c r="G64" s="3">
        <v>1895</v>
      </c>
      <c r="H64" s="3">
        <v>2517</v>
      </c>
    </row>
    <row r="65" spans="1:10" x14ac:dyDescent="0.35">
      <c r="D65" s="1" t="s">
        <v>4</v>
      </c>
      <c r="E65" s="3">
        <v>123857.58199999999</v>
      </c>
      <c r="F65" s="3">
        <v>2264.877</v>
      </c>
      <c r="G65" s="3">
        <v>1898</v>
      </c>
      <c r="H65" s="3">
        <v>2686</v>
      </c>
    </row>
    <row r="66" spans="1:10" x14ac:dyDescent="0.35">
      <c r="D66" s="1" t="s">
        <v>4</v>
      </c>
      <c r="E66" s="3">
        <v>145752.049</v>
      </c>
      <c r="F66" s="3">
        <v>2320.7350000000001</v>
      </c>
      <c r="G66" s="3">
        <v>2031</v>
      </c>
      <c r="H66" s="3">
        <v>2621</v>
      </c>
    </row>
    <row r="67" spans="1:10" x14ac:dyDescent="0.35">
      <c r="A67" s="6" t="s">
        <v>348</v>
      </c>
      <c r="B67" s="7">
        <v>0.57430555555555551</v>
      </c>
      <c r="C67" s="8">
        <f>B67+$O$2</f>
        <v>1.0326388888888889</v>
      </c>
      <c r="D67" s="1" t="s">
        <v>3</v>
      </c>
      <c r="E67" s="3">
        <v>6091.14</v>
      </c>
      <c r="F67" s="3">
        <v>8215.7990000000009</v>
      </c>
      <c r="G67" s="3">
        <v>2715</v>
      </c>
      <c r="H67" s="3">
        <v>16383</v>
      </c>
      <c r="I67">
        <f>AVERAGE(F68:F71)</f>
        <v>2304.9722499999998</v>
      </c>
      <c r="J67">
        <f>F67-I67</f>
        <v>5910.8267500000011</v>
      </c>
    </row>
    <row r="68" spans="1:10" x14ac:dyDescent="0.35">
      <c r="D68" s="1" t="s">
        <v>4</v>
      </c>
      <c r="E68" s="3">
        <v>130595.102</v>
      </c>
      <c r="F68" s="3">
        <v>2283.6550000000002</v>
      </c>
      <c r="G68" s="3">
        <v>1985</v>
      </c>
      <c r="H68" s="3">
        <v>2650</v>
      </c>
    </row>
    <row r="69" spans="1:10" x14ac:dyDescent="0.35">
      <c r="D69" s="1" t="s">
        <v>4</v>
      </c>
      <c r="E69" s="3">
        <v>129012.13099999999</v>
      </c>
      <c r="F69" s="3">
        <v>2227.61</v>
      </c>
      <c r="G69" s="3">
        <v>1899</v>
      </c>
      <c r="H69" s="3">
        <v>2691</v>
      </c>
    </row>
    <row r="70" spans="1:10" x14ac:dyDescent="0.35">
      <c r="D70" s="1" t="s">
        <v>4</v>
      </c>
      <c r="E70" s="3">
        <v>190641.64199999999</v>
      </c>
      <c r="F70" s="3">
        <v>2345.8339999999998</v>
      </c>
      <c r="G70" s="3">
        <v>1946</v>
      </c>
      <c r="H70" s="3">
        <v>2782</v>
      </c>
    </row>
    <row r="71" spans="1:10" x14ac:dyDescent="0.35">
      <c r="D71" s="1" t="s">
        <v>4</v>
      </c>
      <c r="E71" s="3">
        <v>109521.80100000001</v>
      </c>
      <c r="F71" s="3">
        <v>2362.79</v>
      </c>
      <c r="G71" s="3">
        <v>2107</v>
      </c>
      <c r="H71" s="3">
        <v>2639</v>
      </c>
    </row>
    <row r="72" spans="1:10" x14ac:dyDescent="0.35">
      <c r="A72" s="6" t="s">
        <v>349</v>
      </c>
      <c r="B72" s="7">
        <v>0.57430555555555551</v>
      </c>
      <c r="C72" s="8">
        <f>B72+$O$2</f>
        <v>1.0326388888888889</v>
      </c>
      <c r="D72" s="1" t="s">
        <v>3</v>
      </c>
      <c r="E72" s="3">
        <v>6876.8540000000003</v>
      </c>
      <c r="F72" s="3">
        <v>8687.7440000000006</v>
      </c>
      <c r="G72" s="3">
        <v>2432</v>
      </c>
      <c r="H72" s="3">
        <v>16383</v>
      </c>
      <c r="I72">
        <f>AVERAGE(F73:F76)</f>
        <v>2198.2527500000001</v>
      </c>
      <c r="J72">
        <f>F72-I72</f>
        <v>6489.4912500000009</v>
      </c>
    </row>
    <row r="73" spans="1:10" x14ac:dyDescent="0.35">
      <c r="D73" s="1" t="s">
        <v>4</v>
      </c>
      <c r="E73" s="3">
        <v>115504.11199999999</v>
      </c>
      <c r="F73" s="3">
        <v>2175.3629999999998</v>
      </c>
      <c r="G73" s="3">
        <v>1914</v>
      </c>
      <c r="H73" s="3">
        <v>2488</v>
      </c>
    </row>
    <row r="74" spans="1:10" x14ac:dyDescent="0.35">
      <c r="D74" s="1" t="s">
        <v>4</v>
      </c>
      <c r="E74" s="3">
        <v>118294.099</v>
      </c>
      <c r="F74" s="3">
        <v>2118.9050000000002</v>
      </c>
      <c r="G74" s="3">
        <v>1821</v>
      </c>
      <c r="H74" s="3">
        <v>2590</v>
      </c>
    </row>
    <row r="75" spans="1:10" x14ac:dyDescent="0.35">
      <c r="D75" s="1" t="s">
        <v>4</v>
      </c>
      <c r="E75" s="3">
        <v>174126.80300000001</v>
      </c>
      <c r="F75" s="3">
        <v>2251.61</v>
      </c>
      <c r="G75" s="3">
        <v>1854</v>
      </c>
      <c r="H75" s="3">
        <v>2671</v>
      </c>
    </row>
    <row r="76" spans="1:10" x14ac:dyDescent="0.35">
      <c r="D76" s="1" t="s">
        <v>4</v>
      </c>
      <c r="E76" s="3">
        <v>192489.266</v>
      </c>
      <c r="F76" s="3">
        <v>2247.1329999999998</v>
      </c>
      <c r="G76" s="3">
        <v>1942</v>
      </c>
      <c r="H76" s="3">
        <v>2558</v>
      </c>
    </row>
    <row r="77" spans="1:10" x14ac:dyDescent="0.35">
      <c r="A77" s="6" t="s">
        <v>350</v>
      </c>
      <c r="B77" s="7">
        <v>0.58124999999999993</v>
      </c>
      <c r="C77" s="8">
        <f>B77+$O$2</f>
        <v>1.0395833333333333</v>
      </c>
      <c r="D77" s="1" t="s">
        <v>3</v>
      </c>
      <c r="E77" s="3">
        <v>6006.22</v>
      </c>
      <c r="F77" s="3">
        <v>8509.0159999999996</v>
      </c>
      <c r="G77" s="3">
        <v>2905</v>
      </c>
      <c r="H77" s="3">
        <v>16383</v>
      </c>
      <c r="I77">
        <f>AVERAGE(F78:F81)</f>
        <v>2264.1512499999999</v>
      </c>
      <c r="J77">
        <f>F77-I77</f>
        <v>6244.8647499999997</v>
      </c>
    </row>
    <row r="78" spans="1:10" x14ac:dyDescent="0.35">
      <c r="D78" s="1" t="s">
        <v>4</v>
      </c>
      <c r="E78" s="3">
        <v>96745.907000000007</v>
      </c>
      <c r="F78" s="3">
        <v>2180.674</v>
      </c>
      <c r="G78" s="3">
        <v>1940</v>
      </c>
      <c r="H78" s="3">
        <v>2461</v>
      </c>
    </row>
    <row r="79" spans="1:10" x14ac:dyDescent="0.35">
      <c r="D79" s="1" t="s">
        <v>4</v>
      </c>
      <c r="E79" s="3">
        <v>148198.234</v>
      </c>
      <c r="F79" s="3">
        <v>2281.5100000000002</v>
      </c>
      <c r="G79" s="3">
        <v>1924</v>
      </c>
      <c r="H79" s="3">
        <v>2663</v>
      </c>
    </row>
    <row r="80" spans="1:10" x14ac:dyDescent="0.35">
      <c r="D80" s="1" t="s">
        <v>4</v>
      </c>
      <c r="E80" s="3">
        <v>118834.947</v>
      </c>
      <c r="F80" s="3">
        <v>2344.482</v>
      </c>
      <c r="G80" s="3">
        <v>1978</v>
      </c>
      <c r="H80" s="3">
        <v>2708</v>
      </c>
    </row>
    <row r="81" spans="1:10" x14ac:dyDescent="0.35">
      <c r="D81" s="1" t="s">
        <v>4</v>
      </c>
      <c r="E81" s="3">
        <v>116719.372</v>
      </c>
      <c r="F81" s="3">
        <v>2249.9389999999999</v>
      </c>
      <c r="G81" s="3">
        <v>1980</v>
      </c>
      <c r="H81" s="3">
        <v>2606</v>
      </c>
    </row>
    <row r="82" spans="1:10" x14ac:dyDescent="0.35">
      <c r="A82" s="6" t="s">
        <v>351</v>
      </c>
      <c r="B82" s="7">
        <v>0.5756944444444444</v>
      </c>
      <c r="C82" s="8">
        <f>B82+$O$2</f>
        <v>1.0340277777777778</v>
      </c>
      <c r="D82" s="1" t="s">
        <v>3</v>
      </c>
      <c r="E82" s="3">
        <v>4959.9759999999997</v>
      </c>
      <c r="F82" s="3">
        <v>6772.53</v>
      </c>
      <c r="G82" s="3">
        <v>2669</v>
      </c>
      <c r="H82" s="3">
        <v>13183</v>
      </c>
      <c r="I82">
        <f>AVERAGE(F83:F86)</f>
        <v>2447.9760000000001</v>
      </c>
      <c r="J82">
        <f>F82-I82</f>
        <v>4324.5540000000001</v>
      </c>
    </row>
    <row r="83" spans="1:10" x14ac:dyDescent="0.35">
      <c r="D83" s="1" t="s">
        <v>4</v>
      </c>
      <c r="E83" s="3">
        <v>92987.175000000003</v>
      </c>
      <c r="F83" s="3">
        <v>2382.8519999999999</v>
      </c>
      <c r="G83" s="3">
        <v>2124</v>
      </c>
      <c r="H83" s="3">
        <v>2750</v>
      </c>
    </row>
    <row r="84" spans="1:10" x14ac:dyDescent="0.35">
      <c r="D84" s="1" t="s">
        <v>4</v>
      </c>
      <c r="E84" s="3">
        <v>134008.383</v>
      </c>
      <c r="F84" s="3">
        <v>2447.971</v>
      </c>
      <c r="G84" s="3">
        <v>1991</v>
      </c>
      <c r="H84" s="3">
        <v>2872</v>
      </c>
    </row>
    <row r="85" spans="1:10" x14ac:dyDescent="0.35">
      <c r="D85" s="1" t="s">
        <v>4</v>
      </c>
      <c r="E85" s="3">
        <v>134186.467</v>
      </c>
      <c r="F85" s="3">
        <v>2524.4929999999999</v>
      </c>
      <c r="G85" s="3">
        <v>2141</v>
      </c>
      <c r="H85" s="3">
        <v>2934</v>
      </c>
    </row>
    <row r="86" spans="1:10" x14ac:dyDescent="0.35">
      <c r="D86" s="1" t="s">
        <v>4</v>
      </c>
      <c r="E86" s="3">
        <v>87763.370999999999</v>
      </c>
      <c r="F86" s="3">
        <v>2436.5880000000002</v>
      </c>
      <c r="G86" s="3">
        <v>2178</v>
      </c>
      <c r="H86" s="3">
        <v>2765</v>
      </c>
    </row>
    <row r="87" spans="1:10" x14ac:dyDescent="0.35">
      <c r="A87" s="6" t="s">
        <v>352</v>
      </c>
      <c r="B87" s="7">
        <v>0.5756944444444444</v>
      </c>
      <c r="C87" s="8">
        <f>B87+$O$2</f>
        <v>1.0340277777777778</v>
      </c>
      <c r="D87" s="1" t="s">
        <v>3</v>
      </c>
      <c r="E87" s="3">
        <v>6156.2730000000001</v>
      </c>
      <c r="F87" s="3">
        <v>8207.49</v>
      </c>
      <c r="G87" s="3">
        <v>2839</v>
      </c>
      <c r="H87" s="3">
        <v>16383</v>
      </c>
      <c r="I87">
        <f>AVERAGE(F88:F91)</f>
        <v>2339.4059999999999</v>
      </c>
      <c r="J87">
        <f>F87-I87</f>
        <v>5868.0839999999998</v>
      </c>
    </row>
    <row r="88" spans="1:10" x14ac:dyDescent="0.35">
      <c r="D88" s="1" t="s">
        <v>4</v>
      </c>
      <c r="E88" s="3">
        <v>144742.905</v>
      </c>
      <c r="F88" s="3">
        <v>2370.826</v>
      </c>
      <c r="G88" s="3">
        <v>2101</v>
      </c>
      <c r="H88" s="3">
        <v>2719</v>
      </c>
    </row>
    <row r="89" spans="1:10" x14ac:dyDescent="0.35">
      <c r="D89" s="1" t="s">
        <v>4</v>
      </c>
      <c r="E89" s="3">
        <v>68677.854000000007</v>
      </c>
      <c r="F89" s="3">
        <v>2266.681</v>
      </c>
      <c r="G89" s="3">
        <v>1939</v>
      </c>
      <c r="H89" s="3">
        <v>2640</v>
      </c>
    </row>
    <row r="90" spans="1:10" x14ac:dyDescent="0.35">
      <c r="D90" s="1" t="s">
        <v>4</v>
      </c>
      <c r="E90" s="3">
        <v>113446.25</v>
      </c>
      <c r="F90" s="3">
        <v>2336.248</v>
      </c>
      <c r="G90" s="3">
        <v>1949</v>
      </c>
      <c r="H90" s="3">
        <v>2763</v>
      </c>
    </row>
    <row r="91" spans="1:10" x14ac:dyDescent="0.35">
      <c r="D91" s="1" t="s">
        <v>4</v>
      </c>
      <c r="E91" s="3">
        <v>70537.02</v>
      </c>
      <c r="F91" s="3">
        <v>2383.8690000000001</v>
      </c>
      <c r="G91" s="3">
        <v>2170</v>
      </c>
      <c r="H91" s="3">
        <v>2596</v>
      </c>
    </row>
    <row r="92" spans="1:10" x14ac:dyDescent="0.35">
      <c r="A92" s="6" t="s">
        <v>353</v>
      </c>
      <c r="B92" s="7">
        <v>0.71805555555555556</v>
      </c>
      <c r="C92" s="8">
        <f>B92+$O$2</f>
        <v>1.1763888888888889</v>
      </c>
      <c r="D92" s="1" t="s">
        <v>3</v>
      </c>
      <c r="E92" s="3">
        <v>5903.1620000000003</v>
      </c>
      <c r="F92" s="3">
        <v>7683.7629999999999</v>
      </c>
      <c r="G92" s="3">
        <v>2659</v>
      </c>
      <c r="H92" s="3">
        <v>16383</v>
      </c>
      <c r="I92">
        <f>AVERAGE(F93:F96)</f>
        <v>2369.4767499999998</v>
      </c>
      <c r="J92">
        <f>F92-I92</f>
        <v>5314.2862500000001</v>
      </c>
    </row>
    <row r="93" spans="1:10" x14ac:dyDescent="0.35">
      <c r="D93" s="1" t="s">
        <v>4</v>
      </c>
      <c r="E93" s="3">
        <v>107449.099</v>
      </c>
      <c r="F93" s="3">
        <v>2320.7849999999999</v>
      </c>
      <c r="G93" s="3">
        <v>2028</v>
      </c>
      <c r="H93" s="3">
        <v>2627</v>
      </c>
    </row>
    <row r="94" spans="1:10" x14ac:dyDescent="0.35">
      <c r="D94" s="1" t="s">
        <v>4</v>
      </c>
      <c r="E94" s="3">
        <v>128047.508</v>
      </c>
      <c r="F94" s="3">
        <v>2373.7469999999998</v>
      </c>
      <c r="G94" s="3">
        <v>1990</v>
      </c>
      <c r="H94" s="3">
        <v>2810</v>
      </c>
    </row>
    <row r="95" spans="1:10" x14ac:dyDescent="0.35">
      <c r="D95" s="1" t="s">
        <v>4</v>
      </c>
      <c r="E95" s="3">
        <v>161235.48300000001</v>
      </c>
      <c r="F95" s="3">
        <v>2392.7550000000001</v>
      </c>
      <c r="G95" s="3">
        <v>2003</v>
      </c>
      <c r="H95" s="3">
        <v>2856</v>
      </c>
    </row>
    <row r="96" spans="1:10" x14ac:dyDescent="0.35">
      <c r="D96" s="1" t="s">
        <v>4</v>
      </c>
      <c r="E96" s="3">
        <v>114403.45299999999</v>
      </c>
      <c r="F96" s="3">
        <v>2390.62</v>
      </c>
      <c r="G96" s="3">
        <v>2139</v>
      </c>
      <c r="H96" s="3">
        <v>2719</v>
      </c>
    </row>
    <row r="97" spans="1:10" x14ac:dyDescent="0.35">
      <c r="A97" s="6" t="s">
        <v>354</v>
      </c>
      <c r="B97" s="7">
        <v>0.5756944444444444</v>
      </c>
      <c r="C97" s="8">
        <f>B97+$O$2</f>
        <v>1.0340277777777778</v>
      </c>
      <c r="D97" s="1" t="s">
        <v>3</v>
      </c>
      <c r="E97" s="3">
        <v>6047.4440000000004</v>
      </c>
      <c r="F97" s="3">
        <v>8023.8969999999999</v>
      </c>
      <c r="G97" s="3">
        <v>2646</v>
      </c>
      <c r="H97" s="3">
        <v>16383</v>
      </c>
      <c r="I97">
        <f>AVERAGE(F98:F101)</f>
        <v>2408.1197499999998</v>
      </c>
      <c r="J97">
        <f>F97-I97</f>
        <v>5615.7772500000001</v>
      </c>
    </row>
    <row r="98" spans="1:10" x14ac:dyDescent="0.35">
      <c r="D98" s="1" t="s">
        <v>4</v>
      </c>
      <c r="E98" s="3">
        <v>104772.889</v>
      </c>
      <c r="F98" s="3">
        <v>2346.1759999999999</v>
      </c>
      <c r="G98" s="3">
        <v>2072</v>
      </c>
      <c r="H98" s="3">
        <v>2676</v>
      </c>
    </row>
    <row r="99" spans="1:10" x14ac:dyDescent="0.35">
      <c r="D99" s="1" t="s">
        <v>4</v>
      </c>
      <c r="E99" s="3">
        <v>123155.139</v>
      </c>
      <c r="F99" s="3">
        <v>2383.538</v>
      </c>
      <c r="G99" s="3">
        <v>1957</v>
      </c>
      <c r="H99" s="3">
        <v>2855</v>
      </c>
    </row>
    <row r="100" spans="1:10" x14ac:dyDescent="0.35">
      <c r="D100" s="1" t="s">
        <v>4</v>
      </c>
      <c r="E100" s="3">
        <v>72463.792000000001</v>
      </c>
      <c r="F100" s="3">
        <v>2397.85</v>
      </c>
      <c r="G100" s="3">
        <v>2031</v>
      </c>
      <c r="H100" s="3">
        <v>2737</v>
      </c>
    </row>
    <row r="101" spans="1:10" x14ac:dyDescent="0.35">
      <c r="D101" s="1" t="s">
        <v>4</v>
      </c>
      <c r="E101" s="3">
        <v>87469.038</v>
      </c>
      <c r="F101" s="3">
        <v>2504.915</v>
      </c>
      <c r="G101" s="3">
        <v>2213</v>
      </c>
      <c r="H101" s="3">
        <v>2811</v>
      </c>
    </row>
    <row r="102" spans="1:10" x14ac:dyDescent="0.35">
      <c r="A102" s="6" t="s">
        <v>355</v>
      </c>
      <c r="B102" s="7">
        <v>0.71805555555555556</v>
      </c>
      <c r="C102" s="8">
        <f>B102+$O$2</f>
        <v>1.1763888888888889</v>
      </c>
      <c r="D102" s="1" t="s">
        <v>3</v>
      </c>
      <c r="E102" s="3">
        <v>6255.2089999999998</v>
      </c>
      <c r="F102" s="3">
        <v>7362.9840000000004</v>
      </c>
      <c r="G102" s="3">
        <v>2616</v>
      </c>
      <c r="H102" s="3">
        <v>16383</v>
      </c>
      <c r="I102">
        <f>AVERAGE(F103:F106)</f>
        <v>2263.6229999999996</v>
      </c>
      <c r="J102">
        <f>F102-I102</f>
        <v>5099.3610000000008</v>
      </c>
    </row>
    <row r="103" spans="1:10" x14ac:dyDescent="0.35">
      <c r="D103" s="1" t="s">
        <v>4</v>
      </c>
      <c r="E103" s="3">
        <v>91973.085000000006</v>
      </c>
      <c r="F103" s="3">
        <v>2209.9459999999999</v>
      </c>
      <c r="G103" s="3">
        <v>1979</v>
      </c>
      <c r="H103" s="3">
        <v>2515</v>
      </c>
    </row>
    <row r="104" spans="1:10" x14ac:dyDescent="0.35">
      <c r="D104" s="1" t="s">
        <v>4</v>
      </c>
      <c r="E104" s="3">
        <v>116519.02800000001</v>
      </c>
      <c r="F104" s="3">
        <v>2241.7489999999998</v>
      </c>
      <c r="G104" s="3">
        <v>1911</v>
      </c>
      <c r="H104" s="3">
        <v>2585</v>
      </c>
    </row>
    <row r="105" spans="1:10" x14ac:dyDescent="0.35">
      <c r="D105" s="1" t="s">
        <v>4</v>
      </c>
      <c r="E105" s="3">
        <v>134230.98800000001</v>
      </c>
      <c r="F105" s="3">
        <v>2315.078</v>
      </c>
      <c r="G105" s="3">
        <v>1989</v>
      </c>
      <c r="H105" s="3">
        <v>2661</v>
      </c>
    </row>
    <row r="106" spans="1:10" x14ac:dyDescent="0.35">
      <c r="D106" s="1" t="s">
        <v>4</v>
      </c>
      <c r="E106" s="3">
        <v>114955.019</v>
      </c>
      <c r="F106" s="3">
        <v>2287.7190000000001</v>
      </c>
      <c r="G106" s="3">
        <v>2043</v>
      </c>
      <c r="H106" s="3">
        <v>2589</v>
      </c>
    </row>
    <row r="107" spans="1:10" x14ac:dyDescent="0.35">
      <c r="A107" s="6" t="s">
        <v>356</v>
      </c>
      <c r="B107" s="7">
        <v>0.68611111111111101</v>
      </c>
      <c r="C107" s="8">
        <f>B107+$O$2</f>
        <v>1.1444444444444444</v>
      </c>
      <c r="D107" s="1" t="s">
        <v>3</v>
      </c>
      <c r="E107" s="3">
        <v>7947.009</v>
      </c>
      <c r="F107" s="3">
        <v>5608.9669999999996</v>
      </c>
      <c r="G107" s="3">
        <v>2527</v>
      </c>
      <c r="H107" s="3">
        <v>13017</v>
      </c>
      <c r="I107">
        <f>AVERAGE(F108:F111)</f>
        <v>2431.7012500000001</v>
      </c>
      <c r="J107">
        <f>F107-I107</f>
        <v>3177.2657499999996</v>
      </c>
    </row>
    <row r="108" spans="1:10" x14ac:dyDescent="0.35">
      <c r="D108" s="1" t="s">
        <v>4</v>
      </c>
      <c r="E108" s="3">
        <v>128194.26300000001</v>
      </c>
      <c r="F108" s="3">
        <v>2415.1219999999998</v>
      </c>
      <c r="G108" s="3">
        <v>2128</v>
      </c>
      <c r="H108" s="3">
        <v>2792</v>
      </c>
    </row>
    <row r="109" spans="1:10" x14ac:dyDescent="0.35">
      <c r="D109" s="1" t="s">
        <v>4</v>
      </c>
      <c r="E109" s="3">
        <v>68166.686000000002</v>
      </c>
      <c r="F109" s="3">
        <v>2343.0120000000002</v>
      </c>
      <c r="G109" s="3">
        <v>2038</v>
      </c>
      <c r="H109" s="3">
        <v>2763</v>
      </c>
    </row>
    <row r="110" spans="1:10" x14ac:dyDescent="0.35">
      <c r="D110" s="1" t="s">
        <v>4</v>
      </c>
      <c r="E110" s="3">
        <v>125912.14599999999</v>
      </c>
      <c r="F110" s="3">
        <v>2484.5050000000001</v>
      </c>
      <c r="G110" s="3">
        <v>2125</v>
      </c>
      <c r="H110" s="3">
        <v>2874</v>
      </c>
    </row>
    <row r="111" spans="1:10" x14ac:dyDescent="0.35">
      <c r="D111" s="1" t="s">
        <v>4</v>
      </c>
      <c r="E111" s="3">
        <v>68780.087</v>
      </c>
      <c r="F111" s="3">
        <v>2484.1660000000002</v>
      </c>
      <c r="G111" s="3">
        <v>2231</v>
      </c>
      <c r="H111" s="3">
        <v>2738</v>
      </c>
    </row>
    <row r="112" spans="1:10" x14ac:dyDescent="0.35">
      <c r="A112" s="6" t="s">
        <v>357</v>
      </c>
      <c r="B112" s="7">
        <v>0.68611111111111101</v>
      </c>
      <c r="C112" s="8">
        <f>B112+$O$2</f>
        <v>1.1444444444444444</v>
      </c>
      <c r="D112" s="1" t="s">
        <v>3</v>
      </c>
      <c r="E112" s="3">
        <v>4811.5720000000001</v>
      </c>
      <c r="F112" s="3">
        <v>9138.4240000000009</v>
      </c>
      <c r="G112" s="3">
        <v>2700</v>
      </c>
      <c r="H112" s="3">
        <v>16383</v>
      </c>
      <c r="I112">
        <f>AVERAGE(F113:F116)</f>
        <v>2398.5077499999998</v>
      </c>
      <c r="J112">
        <f>F112-I112</f>
        <v>6739.9162500000011</v>
      </c>
    </row>
    <row r="113" spans="1:10" x14ac:dyDescent="0.35">
      <c r="D113" s="1" t="s">
        <v>4</v>
      </c>
      <c r="E113" s="3">
        <v>81311.94</v>
      </c>
      <c r="F113" s="3">
        <v>2307.3609999999999</v>
      </c>
      <c r="G113" s="3">
        <v>1981</v>
      </c>
      <c r="H113" s="3">
        <v>2654</v>
      </c>
    </row>
    <row r="114" spans="1:10" x14ac:dyDescent="0.35">
      <c r="D114" s="1" t="s">
        <v>4</v>
      </c>
      <c r="E114" s="3">
        <v>79989.5</v>
      </c>
      <c r="F114" s="3">
        <v>2362.627</v>
      </c>
      <c r="G114" s="3">
        <v>2021</v>
      </c>
      <c r="H114" s="3">
        <v>2754</v>
      </c>
    </row>
    <row r="115" spans="1:10" x14ac:dyDescent="0.35">
      <c r="D115" s="1" t="s">
        <v>4</v>
      </c>
      <c r="E115" s="3">
        <v>169886.584</v>
      </c>
      <c r="F115" s="3">
        <v>2478.0839999999998</v>
      </c>
      <c r="G115" s="3">
        <v>2079</v>
      </c>
      <c r="H115" s="3">
        <v>2859</v>
      </c>
    </row>
    <row r="116" spans="1:10" x14ac:dyDescent="0.35">
      <c r="D116" s="1" t="s">
        <v>4</v>
      </c>
      <c r="E116" s="3">
        <v>115309.539</v>
      </c>
      <c r="F116" s="3">
        <v>2445.9589999999998</v>
      </c>
      <c r="G116" s="3">
        <v>2172</v>
      </c>
      <c r="H116" s="3">
        <v>2801</v>
      </c>
    </row>
    <row r="117" spans="1:10" x14ac:dyDescent="0.35">
      <c r="A117" s="6" t="s">
        <v>358</v>
      </c>
      <c r="B117" s="7">
        <v>0.68611111111111101</v>
      </c>
      <c r="C117" s="8">
        <f>B117+$O$2</f>
        <v>1.1444444444444444</v>
      </c>
      <c r="D117" s="1" t="s">
        <v>3</v>
      </c>
      <c r="E117" s="3">
        <v>7139.0339999999997</v>
      </c>
      <c r="F117" s="3">
        <v>5587.2349999999997</v>
      </c>
      <c r="G117" s="3">
        <v>2469</v>
      </c>
      <c r="H117" s="3">
        <v>11019</v>
      </c>
      <c r="I117">
        <f>AVERAGE(F118:F121)</f>
        <v>2283.1352499999998</v>
      </c>
      <c r="J117">
        <f>F117-I117</f>
        <v>3304.0997499999999</v>
      </c>
    </row>
    <row r="118" spans="1:10" x14ac:dyDescent="0.35">
      <c r="D118" s="1" t="s">
        <v>4</v>
      </c>
      <c r="E118" s="3">
        <v>76800.472999999998</v>
      </c>
      <c r="F118" s="3">
        <v>2169.739</v>
      </c>
      <c r="G118" s="3">
        <v>1930</v>
      </c>
      <c r="H118" s="3">
        <v>2460</v>
      </c>
    </row>
    <row r="119" spans="1:10" x14ac:dyDescent="0.35">
      <c r="D119" s="1" t="s">
        <v>4</v>
      </c>
      <c r="E119" s="3">
        <v>53187.822999999997</v>
      </c>
      <c r="F119" s="3">
        <v>2246.953</v>
      </c>
      <c r="G119" s="3">
        <v>1893</v>
      </c>
      <c r="H119" s="3">
        <v>2569</v>
      </c>
    </row>
    <row r="120" spans="1:10" x14ac:dyDescent="0.35">
      <c r="D120" s="1" t="s">
        <v>4</v>
      </c>
      <c r="E120" s="3">
        <v>78535.145000000004</v>
      </c>
      <c r="F120" s="3">
        <v>2376.7530000000002</v>
      </c>
      <c r="G120" s="3">
        <v>2084</v>
      </c>
      <c r="H120" s="3">
        <v>2686</v>
      </c>
    </row>
    <row r="121" spans="1:10" x14ac:dyDescent="0.35">
      <c r="D121" s="1" t="s">
        <v>4</v>
      </c>
      <c r="E121" s="3">
        <v>63183.625</v>
      </c>
      <c r="F121" s="3">
        <v>2339.096</v>
      </c>
      <c r="G121" s="3">
        <v>2073</v>
      </c>
      <c r="H121" s="3">
        <v>2621</v>
      </c>
    </row>
    <row r="122" spans="1:10" x14ac:dyDescent="0.35">
      <c r="A122" s="6" t="s">
        <v>359</v>
      </c>
      <c r="B122" s="7">
        <v>0.68611111111111101</v>
      </c>
      <c r="C122" s="8">
        <f>B122+$O$2</f>
        <v>1.1444444444444444</v>
      </c>
      <c r="D122" s="1" t="s">
        <v>3</v>
      </c>
      <c r="E122" s="3">
        <v>5980.6620000000003</v>
      </c>
      <c r="F122" s="3">
        <v>7642.5789999999997</v>
      </c>
      <c r="G122" s="3">
        <v>2739</v>
      </c>
      <c r="H122" s="3">
        <v>16383</v>
      </c>
      <c r="I122">
        <f>AVERAGE(F123:F126)</f>
        <v>2388.3944999999999</v>
      </c>
      <c r="J122">
        <f>F122-I122</f>
        <v>5254.1844999999994</v>
      </c>
    </row>
    <row r="123" spans="1:10" x14ac:dyDescent="0.35">
      <c r="D123" s="1" t="s">
        <v>4</v>
      </c>
      <c r="E123" s="3">
        <v>66375.126000000004</v>
      </c>
      <c r="F123" s="3">
        <v>2317.752</v>
      </c>
      <c r="G123" s="3">
        <v>1992</v>
      </c>
      <c r="H123" s="3">
        <v>2727</v>
      </c>
    </row>
    <row r="124" spans="1:10" x14ac:dyDescent="0.35">
      <c r="D124" s="1" t="s">
        <v>4</v>
      </c>
      <c r="E124" s="3">
        <v>28978.261999999999</v>
      </c>
      <c r="F124" s="3">
        <v>2302.3249999999998</v>
      </c>
      <c r="G124" s="3">
        <v>2018</v>
      </c>
      <c r="H124" s="3">
        <v>2567</v>
      </c>
    </row>
    <row r="125" spans="1:10" x14ac:dyDescent="0.35">
      <c r="D125" s="1" t="s">
        <v>4</v>
      </c>
      <c r="E125" s="3">
        <v>42171.334999999999</v>
      </c>
      <c r="F125" s="3">
        <v>2428.6799999999998</v>
      </c>
      <c r="G125" s="3">
        <v>2163</v>
      </c>
      <c r="H125" s="3">
        <v>2679</v>
      </c>
    </row>
    <row r="126" spans="1:10" x14ac:dyDescent="0.35">
      <c r="D126" s="1" t="s">
        <v>4</v>
      </c>
      <c r="E126" s="3">
        <v>50274.991999999998</v>
      </c>
      <c r="F126" s="3">
        <v>2504.8209999999999</v>
      </c>
      <c r="G126" s="3">
        <v>2276</v>
      </c>
      <c r="H126" s="3">
        <v>2758</v>
      </c>
    </row>
    <row r="127" spans="1:10" x14ac:dyDescent="0.35">
      <c r="A127" s="6" t="s">
        <v>360</v>
      </c>
      <c r="B127" s="7">
        <v>0.7284722222222223</v>
      </c>
      <c r="C127" s="8">
        <f>B127+$O$2</f>
        <v>1.1868055555555557</v>
      </c>
      <c r="D127" s="1" t="s">
        <v>3</v>
      </c>
      <c r="E127" s="3">
        <v>5993.0290000000005</v>
      </c>
      <c r="F127" s="3">
        <v>6603.3050000000003</v>
      </c>
      <c r="G127" s="3">
        <v>2793</v>
      </c>
      <c r="H127" s="3">
        <v>14838</v>
      </c>
      <c r="I127">
        <f>AVERAGE(F128:F131)</f>
        <v>2354.7235000000001</v>
      </c>
      <c r="J127">
        <f>F127-I127</f>
        <v>4248.5815000000002</v>
      </c>
    </row>
    <row r="128" spans="1:10" x14ac:dyDescent="0.35">
      <c r="D128" s="1" t="s">
        <v>4</v>
      </c>
      <c r="E128" s="3">
        <v>118010.48299999999</v>
      </c>
      <c r="F128" s="3">
        <v>2276.0230000000001</v>
      </c>
      <c r="G128" s="3">
        <v>1966</v>
      </c>
      <c r="H128" s="3">
        <v>2685</v>
      </c>
    </row>
    <row r="129" spans="1:10" x14ac:dyDescent="0.35">
      <c r="D129" s="1" t="s">
        <v>4</v>
      </c>
      <c r="E129" s="3">
        <v>119547.284</v>
      </c>
      <c r="F129" s="3">
        <v>2304.6999999999998</v>
      </c>
      <c r="G129" s="3">
        <v>1907</v>
      </c>
      <c r="H129" s="3">
        <v>2735</v>
      </c>
    </row>
    <row r="130" spans="1:10" x14ac:dyDescent="0.35">
      <c r="D130" s="1" t="s">
        <v>4</v>
      </c>
      <c r="E130" s="3">
        <v>228976.74600000001</v>
      </c>
      <c r="F130" s="3">
        <v>2438.94</v>
      </c>
      <c r="G130" s="3">
        <v>2031</v>
      </c>
      <c r="H130" s="3">
        <v>2832</v>
      </c>
    </row>
    <row r="131" spans="1:10" x14ac:dyDescent="0.35">
      <c r="D131" s="1" t="s">
        <v>4</v>
      </c>
      <c r="E131" s="3">
        <v>159326.024</v>
      </c>
      <c r="F131" s="3">
        <v>2399.2310000000002</v>
      </c>
      <c r="G131" s="3">
        <v>2089</v>
      </c>
      <c r="H131" s="3">
        <v>2775</v>
      </c>
    </row>
    <row r="132" spans="1:10" x14ac:dyDescent="0.35">
      <c r="A132" s="6" t="s">
        <v>361</v>
      </c>
      <c r="B132" s="7">
        <v>0.7284722222222223</v>
      </c>
      <c r="C132" s="8">
        <f>B132+$O$2</f>
        <v>1.1868055555555557</v>
      </c>
      <c r="D132" s="1" t="s">
        <v>3</v>
      </c>
      <c r="E132" s="3">
        <v>4789.3119999999999</v>
      </c>
      <c r="F132" s="3">
        <v>6965.1660000000002</v>
      </c>
      <c r="G132" s="3">
        <v>2934</v>
      </c>
      <c r="H132" s="3">
        <v>15924</v>
      </c>
      <c r="I132">
        <f>AVERAGE(F133:F136)</f>
        <v>2354.09</v>
      </c>
      <c r="J132">
        <f>F132-I132</f>
        <v>4611.076</v>
      </c>
    </row>
    <row r="133" spans="1:10" x14ac:dyDescent="0.35">
      <c r="D133" s="1" t="s">
        <v>4</v>
      </c>
      <c r="E133" s="3">
        <v>159781.12899999999</v>
      </c>
      <c r="F133" s="3">
        <v>2384.143</v>
      </c>
      <c r="G133" s="3">
        <v>2087</v>
      </c>
      <c r="H133" s="3">
        <v>2800</v>
      </c>
    </row>
    <row r="134" spans="1:10" x14ac:dyDescent="0.35">
      <c r="D134" s="1" t="s">
        <v>4</v>
      </c>
      <c r="E134" s="3">
        <v>53913.351999999999</v>
      </c>
      <c r="F134" s="3">
        <v>2306.0549999999998</v>
      </c>
      <c r="G134" s="3">
        <v>1997</v>
      </c>
      <c r="H134" s="3">
        <v>2647</v>
      </c>
    </row>
    <row r="135" spans="1:10" x14ac:dyDescent="0.35">
      <c r="D135" s="1" t="s">
        <v>4</v>
      </c>
      <c r="E135" s="3">
        <v>132138.49900000001</v>
      </c>
      <c r="F135" s="3">
        <v>2414.6869999999999</v>
      </c>
      <c r="G135" s="3">
        <v>2027</v>
      </c>
      <c r="H135" s="3">
        <v>2862</v>
      </c>
    </row>
    <row r="136" spans="1:10" x14ac:dyDescent="0.35">
      <c r="D136" s="1" t="s">
        <v>4</v>
      </c>
      <c r="E136" s="3">
        <v>74102.827000000005</v>
      </c>
      <c r="F136" s="3">
        <v>2311.4749999999999</v>
      </c>
      <c r="G136" s="3">
        <v>2078</v>
      </c>
      <c r="H136" s="3">
        <v>2553</v>
      </c>
    </row>
    <row r="137" spans="1:10" x14ac:dyDescent="0.35">
      <c r="A137" s="6" t="s">
        <v>362</v>
      </c>
      <c r="B137" s="7">
        <v>0.7284722222222223</v>
      </c>
      <c r="C137" s="8">
        <f>B137+$O$2</f>
        <v>1.1868055555555557</v>
      </c>
      <c r="D137" s="1" t="s">
        <v>3</v>
      </c>
      <c r="E137" s="3">
        <v>7618.8720000000003</v>
      </c>
      <c r="F137" s="3">
        <v>5766.76</v>
      </c>
      <c r="G137" s="3">
        <v>2618</v>
      </c>
      <c r="H137" s="3">
        <v>12774</v>
      </c>
      <c r="I137">
        <f>AVERAGE(F138:F141)</f>
        <v>2503.4157500000001</v>
      </c>
      <c r="J137">
        <f>F137-I137</f>
        <v>3263.3442500000001</v>
      </c>
    </row>
    <row r="138" spans="1:10" x14ac:dyDescent="0.35">
      <c r="D138" s="1" t="s">
        <v>4</v>
      </c>
      <c r="E138" s="3">
        <v>52114.370999999999</v>
      </c>
      <c r="F138" s="3">
        <v>2405.174</v>
      </c>
      <c r="G138" s="3">
        <v>2156</v>
      </c>
      <c r="H138" s="3">
        <v>2683</v>
      </c>
    </row>
    <row r="139" spans="1:10" x14ac:dyDescent="0.35">
      <c r="D139" s="1" t="s">
        <v>4</v>
      </c>
      <c r="E139" s="3">
        <v>58530.35</v>
      </c>
      <c r="F139" s="3">
        <v>2595.81</v>
      </c>
      <c r="G139" s="3">
        <v>2279</v>
      </c>
      <c r="H139" s="3">
        <v>2911</v>
      </c>
    </row>
    <row r="140" spans="1:10" x14ac:dyDescent="0.35">
      <c r="D140" s="1" t="s">
        <v>4</v>
      </c>
      <c r="E140" s="3">
        <v>49129.811000000002</v>
      </c>
      <c r="F140" s="3">
        <v>2468.5149999999999</v>
      </c>
      <c r="G140" s="3">
        <v>2181</v>
      </c>
      <c r="H140" s="3">
        <v>2795</v>
      </c>
    </row>
    <row r="141" spans="1:10" x14ac:dyDescent="0.35">
      <c r="D141" s="1" t="s">
        <v>4</v>
      </c>
      <c r="E141" s="3">
        <v>38622.841999999997</v>
      </c>
      <c r="F141" s="3">
        <v>2544.1640000000002</v>
      </c>
      <c r="G141" s="3">
        <v>2288</v>
      </c>
      <c r="H141" s="3">
        <v>2822</v>
      </c>
    </row>
    <row r="142" spans="1:10" x14ac:dyDescent="0.35">
      <c r="A142" s="6" t="s">
        <v>363</v>
      </c>
      <c r="B142" s="7">
        <v>0.72916666666666663</v>
      </c>
      <c r="C142" s="8">
        <f>B142+$O$2</f>
        <v>1.1875</v>
      </c>
      <c r="D142" s="1" t="s">
        <v>3</v>
      </c>
      <c r="E142" s="3">
        <v>7120.8959999999997</v>
      </c>
      <c r="F142" s="3">
        <v>5994.3109999999997</v>
      </c>
      <c r="G142" s="3">
        <v>2639</v>
      </c>
      <c r="H142" s="3">
        <v>12354</v>
      </c>
      <c r="I142">
        <f>AVERAGE(F143:F146)</f>
        <v>2215.759</v>
      </c>
      <c r="J142">
        <f>F142-I142</f>
        <v>3778.5519999999997</v>
      </c>
    </row>
    <row r="143" spans="1:10" x14ac:dyDescent="0.35">
      <c r="D143" s="1" t="s">
        <v>4</v>
      </c>
      <c r="E143" s="3">
        <v>91812.313999999998</v>
      </c>
      <c r="F143" s="3">
        <v>2253.482</v>
      </c>
      <c r="G143" s="3">
        <v>1992</v>
      </c>
      <c r="H143" s="3">
        <v>2595</v>
      </c>
    </row>
    <row r="144" spans="1:10" x14ac:dyDescent="0.35">
      <c r="D144" s="1" t="s">
        <v>4</v>
      </c>
      <c r="E144" s="3">
        <v>72198.315000000002</v>
      </c>
      <c r="F144" s="3">
        <v>2144.7170000000001</v>
      </c>
      <c r="G144" s="3">
        <v>1850</v>
      </c>
      <c r="H144" s="3">
        <v>2455</v>
      </c>
    </row>
    <row r="145" spans="1:10" x14ac:dyDescent="0.35">
      <c r="D145" s="1" t="s">
        <v>4</v>
      </c>
      <c r="E145" s="3">
        <v>111916.045</v>
      </c>
      <c r="F145" s="3">
        <v>2256.8710000000001</v>
      </c>
      <c r="G145" s="3">
        <v>1954</v>
      </c>
      <c r="H145" s="3">
        <v>2585</v>
      </c>
    </row>
    <row r="146" spans="1:10" x14ac:dyDescent="0.35">
      <c r="D146" s="1" t="s">
        <v>4</v>
      </c>
      <c r="E146" s="3">
        <v>54226.648000000001</v>
      </c>
      <c r="F146" s="3">
        <v>2207.9659999999999</v>
      </c>
      <c r="G146" s="3">
        <v>1969</v>
      </c>
      <c r="H146" s="3">
        <v>2442</v>
      </c>
    </row>
    <row r="147" spans="1:10" x14ac:dyDescent="0.35">
      <c r="A147" s="6" t="s">
        <v>364</v>
      </c>
      <c r="B147" s="7">
        <v>0.72916666666666663</v>
      </c>
      <c r="C147" s="8">
        <f>B147+$O$2</f>
        <v>1.1875</v>
      </c>
      <c r="D147" s="1" t="s">
        <v>3</v>
      </c>
      <c r="E147" s="3">
        <v>9502.7720000000008</v>
      </c>
      <c r="F147" s="3">
        <v>4341.6080000000002</v>
      </c>
      <c r="G147" s="3">
        <v>2631</v>
      </c>
      <c r="H147" s="3">
        <v>7960</v>
      </c>
      <c r="I147">
        <f>AVERAGE(F148:F151)</f>
        <v>2249.0709999999999</v>
      </c>
      <c r="J147">
        <f>F147-I147</f>
        <v>2092.5370000000003</v>
      </c>
    </row>
    <row r="148" spans="1:10" x14ac:dyDescent="0.35">
      <c r="D148" s="1" t="s">
        <v>4</v>
      </c>
      <c r="E148" s="3">
        <v>214743.19899999999</v>
      </c>
      <c r="F148" s="3">
        <v>2258.5439999999999</v>
      </c>
      <c r="G148" s="3">
        <v>1970</v>
      </c>
      <c r="H148" s="3">
        <v>2670</v>
      </c>
    </row>
    <row r="149" spans="1:10" x14ac:dyDescent="0.35">
      <c r="D149" s="1" t="s">
        <v>4</v>
      </c>
      <c r="E149" s="3">
        <v>54493.773999999998</v>
      </c>
      <c r="F149" s="3">
        <v>2193.6010000000001</v>
      </c>
      <c r="G149" s="3">
        <v>1942</v>
      </c>
      <c r="H149" s="3">
        <v>2527</v>
      </c>
    </row>
    <row r="150" spans="1:10" x14ac:dyDescent="0.35">
      <c r="D150" s="1" t="s">
        <v>4</v>
      </c>
      <c r="E150" s="3">
        <v>118801.969</v>
      </c>
      <c r="F150" s="3">
        <v>2272.1559999999999</v>
      </c>
      <c r="G150" s="3">
        <v>1966</v>
      </c>
      <c r="H150" s="3">
        <v>2662</v>
      </c>
    </row>
    <row r="151" spans="1:10" x14ac:dyDescent="0.35">
      <c r="D151" s="1" t="s">
        <v>4</v>
      </c>
      <c r="E151" s="3">
        <v>120619.087</v>
      </c>
      <c r="F151" s="3">
        <v>2271.9830000000002</v>
      </c>
      <c r="G151" s="3">
        <v>2059</v>
      </c>
      <c r="H151" s="3">
        <v>2530</v>
      </c>
    </row>
    <row r="152" spans="1:10" x14ac:dyDescent="0.35">
      <c r="A152" s="6" t="s">
        <v>365</v>
      </c>
      <c r="B152" s="7">
        <v>0.72986111111111107</v>
      </c>
      <c r="C152" s="8">
        <f>B152+$O$2</f>
        <v>1.1881944444444443</v>
      </c>
      <c r="D152" s="1" t="s">
        <v>3</v>
      </c>
      <c r="E152" s="3">
        <v>8191.05</v>
      </c>
      <c r="F152" s="3">
        <v>5089.6779999999999</v>
      </c>
      <c r="G152" s="3">
        <v>2763</v>
      </c>
      <c r="H152" s="3">
        <v>11065</v>
      </c>
      <c r="I152">
        <f>AVERAGE(F153:F156)</f>
        <v>2533.2127499999997</v>
      </c>
      <c r="J152">
        <f>F152-I152</f>
        <v>2556.4652500000002</v>
      </c>
    </row>
    <row r="153" spans="1:10" x14ac:dyDescent="0.35">
      <c r="D153" s="1" t="s">
        <v>4</v>
      </c>
      <c r="E153" s="3">
        <v>118933.883</v>
      </c>
      <c r="F153" s="3">
        <v>2476.4029999999998</v>
      </c>
      <c r="G153" s="3">
        <v>2147</v>
      </c>
      <c r="H153" s="3">
        <v>2849</v>
      </c>
    </row>
    <row r="154" spans="1:10" x14ac:dyDescent="0.35">
      <c r="D154" s="1" t="s">
        <v>4</v>
      </c>
      <c r="E154" s="3">
        <v>182110.91200000001</v>
      </c>
      <c r="F154" s="3">
        <v>2562.2179999999998</v>
      </c>
      <c r="G154" s="3">
        <v>2104</v>
      </c>
      <c r="H154" s="3">
        <v>3056</v>
      </c>
    </row>
    <row r="155" spans="1:10" x14ac:dyDescent="0.35">
      <c r="D155" s="1" t="s">
        <v>4</v>
      </c>
      <c r="E155" s="3">
        <v>69815.614000000001</v>
      </c>
      <c r="F155" s="3">
        <v>2566.248</v>
      </c>
      <c r="G155" s="3">
        <v>2218</v>
      </c>
      <c r="H155" s="3">
        <v>2908</v>
      </c>
    </row>
    <row r="156" spans="1:10" x14ac:dyDescent="0.35">
      <c r="D156" s="1" t="s">
        <v>4</v>
      </c>
      <c r="E156" s="3">
        <v>106108.52</v>
      </c>
      <c r="F156" s="3">
        <v>2527.982</v>
      </c>
      <c r="G156" s="3">
        <v>2295</v>
      </c>
      <c r="H156" s="3">
        <v>2804</v>
      </c>
    </row>
    <row r="157" spans="1:10" x14ac:dyDescent="0.35">
      <c r="D157" s="1"/>
      <c r="E157" s="1"/>
      <c r="F157" s="1"/>
      <c r="G157" s="1"/>
      <c r="H157" s="1"/>
    </row>
    <row r="158" spans="1:10" x14ac:dyDescent="0.35">
      <c r="D158" s="1"/>
      <c r="E158" s="1"/>
      <c r="F158" s="1"/>
      <c r="G158" s="1"/>
      <c r="H158" s="1"/>
    </row>
    <row r="159" spans="1:10" x14ac:dyDescent="0.35">
      <c r="D159" s="1"/>
      <c r="E159" s="1"/>
      <c r="F159" s="1"/>
      <c r="G159" s="1"/>
      <c r="H159" s="1"/>
    </row>
    <row r="160" spans="1:10" x14ac:dyDescent="0.35">
      <c r="D160" s="1"/>
      <c r="E160" s="1"/>
      <c r="F160" s="1"/>
      <c r="G160" s="1"/>
      <c r="H160" s="1"/>
    </row>
    <row r="161" spans="4:8" x14ac:dyDescent="0.35">
      <c r="D161" s="1"/>
      <c r="E161" s="1"/>
      <c r="F161" s="1"/>
      <c r="G161" s="1"/>
      <c r="H161" s="1"/>
    </row>
    <row r="162" spans="4:8" x14ac:dyDescent="0.35">
      <c r="D162" s="1"/>
      <c r="E162" s="1"/>
      <c r="F162" s="1"/>
      <c r="G162" s="1"/>
      <c r="H162" s="1"/>
    </row>
    <row r="163" spans="4:8" x14ac:dyDescent="0.35">
      <c r="D163" s="1"/>
      <c r="E163" s="1"/>
      <c r="F163" s="1"/>
      <c r="G163" s="1"/>
      <c r="H163" s="1"/>
    </row>
    <row r="164" spans="4:8" x14ac:dyDescent="0.35">
      <c r="D164" s="1"/>
      <c r="E164" s="1"/>
      <c r="F164" s="1"/>
      <c r="G164" s="1"/>
      <c r="H164" s="1"/>
    </row>
    <row r="165" spans="4:8" x14ac:dyDescent="0.35">
      <c r="D165" s="1"/>
      <c r="E165" s="1"/>
      <c r="F165" s="1"/>
      <c r="G165" s="1"/>
      <c r="H165" s="1"/>
    </row>
    <row r="166" spans="4:8" x14ac:dyDescent="0.35">
      <c r="D166" s="1"/>
      <c r="E166" s="1"/>
      <c r="F166" s="1"/>
      <c r="G166" s="1"/>
      <c r="H166" s="1"/>
    </row>
    <row r="167" spans="4:8" x14ac:dyDescent="0.35">
      <c r="D167" s="1"/>
      <c r="E167" s="1"/>
      <c r="F167" s="1"/>
      <c r="G167" s="1"/>
      <c r="H167" s="1"/>
    </row>
    <row r="168" spans="4:8" x14ac:dyDescent="0.35">
      <c r="D168" s="1"/>
      <c r="E168" s="1"/>
      <c r="F168" s="1"/>
      <c r="G168" s="1"/>
      <c r="H168" s="1"/>
    </row>
    <row r="169" spans="4:8" x14ac:dyDescent="0.35">
      <c r="D169" s="1"/>
      <c r="E169" s="1"/>
      <c r="F169" s="1"/>
      <c r="G169" s="1"/>
      <c r="H169" s="1"/>
    </row>
    <row r="170" spans="4:8" x14ac:dyDescent="0.35">
      <c r="D170" s="1"/>
      <c r="E170" s="1"/>
      <c r="F170" s="1"/>
      <c r="G170" s="1"/>
      <c r="H170" s="1"/>
    </row>
    <row r="171" spans="4:8" x14ac:dyDescent="0.35">
      <c r="D171" s="1"/>
      <c r="E171" s="1"/>
      <c r="F171" s="1"/>
      <c r="G171" s="1"/>
      <c r="H171" s="1"/>
    </row>
    <row r="172" spans="4:8" x14ac:dyDescent="0.35">
      <c r="D172" s="1"/>
      <c r="E172" s="1"/>
      <c r="F172" s="1"/>
      <c r="G172" s="1"/>
      <c r="H172" s="1"/>
    </row>
    <row r="173" spans="4:8" x14ac:dyDescent="0.35">
      <c r="D173" s="1"/>
      <c r="E173" s="1"/>
      <c r="F173" s="1"/>
      <c r="G173" s="1"/>
      <c r="H173" s="1"/>
    </row>
    <row r="174" spans="4:8" x14ac:dyDescent="0.35">
      <c r="D174" s="1"/>
      <c r="E174" s="1"/>
      <c r="F174" s="1"/>
      <c r="G174" s="1"/>
      <c r="H174" s="1"/>
    </row>
    <row r="175" spans="4:8" x14ac:dyDescent="0.35">
      <c r="D175" s="1"/>
      <c r="E175" s="1"/>
      <c r="F175" s="1"/>
      <c r="G175" s="1"/>
      <c r="H175" s="1"/>
    </row>
    <row r="176" spans="4:8" x14ac:dyDescent="0.35">
      <c r="D176" s="1"/>
      <c r="E176" s="1"/>
      <c r="F176" s="1"/>
      <c r="G176" s="1"/>
      <c r="H176" s="1"/>
    </row>
    <row r="177" spans="4:8" x14ac:dyDescent="0.35">
      <c r="D177" s="1"/>
      <c r="E177" s="1"/>
      <c r="F177" s="1"/>
      <c r="G177" s="1"/>
      <c r="H177" s="1"/>
    </row>
    <row r="178" spans="4:8" x14ac:dyDescent="0.35">
      <c r="D178" s="1"/>
      <c r="E178" s="1"/>
      <c r="F178" s="1"/>
      <c r="G178" s="1"/>
      <c r="H178" s="1"/>
    </row>
    <row r="179" spans="4:8" x14ac:dyDescent="0.35">
      <c r="D179" s="1"/>
      <c r="E179" s="1"/>
      <c r="F179" s="1"/>
      <c r="G179" s="1"/>
      <c r="H179" s="1"/>
    </row>
    <row r="180" spans="4:8" x14ac:dyDescent="0.35">
      <c r="D180" s="1"/>
      <c r="E180" s="1"/>
      <c r="F180" s="1"/>
      <c r="G180" s="1"/>
      <c r="H180" s="1"/>
    </row>
    <row r="181" spans="4:8" x14ac:dyDescent="0.35">
      <c r="D181" s="1"/>
      <c r="E181" s="1"/>
      <c r="F181" s="1"/>
      <c r="G181" s="1"/>
      <c r="H181" s="1"/>
    </row>
    <row r="182" spans="4:8" x14ac:dyDescent="0.35">
      <c r="D182" s="1"/>
      <c r="E182" s="1"/>
      <c r="F182" s="1"/>
      <c r="G182" s="1"/>
      <c r="H182" s="1"/>
    </row>
    <row r="183" spans="4:8" x14ac:dyDescent="0.35">
      <c r="D183" s="1"/>
      <c r="E183" s="1"/>
      <c r="F183" s="1"/>
      <c r="G183" s="1"/>
      <c r="H183" s="1"/>
    </row>
    <row r="184" spans="4:8" x14ac:dyDescent="0.35">
      <c r="D184" s="1"/>
      <c r="E184" s="1"/>
      <c r="F184" s="1"/>
      <c r="G184" s="1"/>
      <c r="H184" s="1"/>
    </row>
    <row r="185" spans="4:8" x14ac:dyDescent="0.35">
      <c r="D185" s="1"/>
      <c r="E185" s="1"/>
      <c r="F185" s="1"/>
      <c r="G185" s="1"/>
      <c r="H185" s="1"/>
    </row>
    <row r="186" spans="4:8" x14ac:dyDescent="0.35">
      <c r="D186" s="1"/>
      <c r="E186" s="1"/>
      <c r="F186" s="1"/>
      <c r="G186" s="1"/>
      <c r="H186" s="1"/>
    </row>
    <row r="187" spans="4:8" x14ac:dyDescent="0.35">
      <c r="D187" s="1"/>
      <c r="E187" s="1"/>
      <c r="F187" s="1"/>
      <c r="G187" s="1"/>
      <c r="H187" s="1"/>
    </row>
    <row r="188" spans="4:8" x14ac:dyDescent="0.35">
      <c r="D188" s="1"/>
      <c r="E188" s="1"/>
      <c r="F188" s="1"/>
      <c r="G188" s="1"/>
      <c r="H188" s="1"/>
    </row>
    <row r="189" spans="4:8" x14ac:dyDescent="0.35">
      <c r="D189" s="1"/>
      <c r="E189" s="1"/>
      <c r="F189" s="1"/>
      <c r="G189" s="1"/>
      <c r="H189" s="1"/>
    </row>
    <row r="190" spans="4:8" x14ac:dyDescent="0.35">
      <c r="D190" s="1"/>
      <c r="E190" s="1"/>
      <c r="F190" s="1"/>
      <c r="G190" s="1"/>
      <c r="H190" s="1"/>
    </row>
    <row r="191" spans="4:8" x14ac:dyDescent="0.35">
      <c r="D191" s="1"/>
      <c r="E191" s="1"/>
      <c r="F191" s="1"/>
      <c r="G191" s="1"/>
      <c r="H191" s="1"/>
    </row>
    <row r="192" spans="4:8" x14ac:dyDescent="0.35">
      <c r="D192" s="1"/>
      <c r="E192" s="1"/>
      <c r="F192" s="1"/>
      <c r="G192" s="1"/>
      <c r="H192" s="1"/>
    </row>
    <row r="193" spans="4:8" x14ac:dyDescent="0.35">
      <c r="D193" s="1"/>
      <c r="E193" s="1"/>
      <c r="F193" s="1"/>
      <c r="G193" s="1"/>
      <c r="H193" s="1"/>
    </row>
    <row r="194" spans="4:8" x14ac:dyDescent="0.35">
      <c r="D194" s="1"/>
      <c r="E194" s="1"/>
      <c r="F194" s="1"/>
      <c r="G194" s="1"/>
      <c r="H194" s="1"/>
    </row>
    <row r="195" spans="4:8" x14ac:dyDescent="0.35">
      <c r="D195" s="1"/>
      <c r="E195" s="1"/>
      <c r="F195" s="1"/>
      <c r="G195" s="1"/>
      <c r="H195" s="1"/>
    </row>
    <row r="196" spans="4:8" x14ac:dyDescent="0.35">
      <c r="D196" s="1"/>
      <c r="E196" s="1"/>
      <c r="F196" s="1"/>
      <c r="G196" s="1"/>
      <c r="H196" s="1"/>
    </row>
    <row r="197" spans="4:8" x14ac:dyDescent="0.35">
      <c r="D197" s="1"/>
      <c r="E197" s="1"/>
      <c r="F197" s="1"/>
      <c r="G197" s="1"/>
      <c r="H197" s="1"/>
    </row>
    <row r="198" spans="4:8" x14ac:dyDescent="0.35">
      <c r="D198" s="1"/>
      <c r="E198" s="1"/>
      <c r="F198" s="1"/>
      <c r="G198" s="1"/>
      <c r="H198" s="1"/>
    </row>
    <row r="199" spans="4:8" x14ac:dyDescent="0.35">
      <c r="D199" s="1"/>
      <c r="E199" s="1"/>
      <c r="F199" s="1"/>
      <c r="G199" s="1"/>
      <c r="H199" s="1"/>
    </row>
    <row r="200" spans="4:8" x14ac:dyDescent="0.35">
      <c r="D200" s="1"/>
      <c r="E200" s="1"/>
      <c r="F200" s="1"/>
      <c r="G200" s="1"/>
      <c r="H200" s="1"/>
    </row>
    <row r="201" spans="4:8" x14ac:dyDescent="0.35">
      <c r="D201" s="1"/>
      <c r="E201" s="1"/>
      <c r="F201" s="1"/>
      <c r="G201" s="1"/>
      <c r="H201" s="1"/>
    </row>
    <row r="202" spans="4:8" x14ac:dyDescent="0.35">
      <c r="D202" s="1"/>
      <c r="E202" s="1"/>
      <c r="F202" s="1"/>
      <c r="G202" s="1"/>
      <c r="H202" s="1"/>
    </row>
    <row r="203" spans="4:8" x14ac:dyDescent="0.35">
      <c r="D203" s="1"/>
      <c r="E203" s="1"/>
      <c r="F203" s="1"/>
      <c r="G203" s="1"/>
      <c r="H203" s="1"/>
    </row>
    <row r="204" spans="4:8" x14ac:dyDescent="0.35">
      <c r="D204" s="1"/>
      <c r="E204" s="1"/>
      <c r="F204" s="1"/>
      <c r="G204" s="1"/>
      <c r="H204" s="1"/>
    </row>
    <row r="205" spans="4:8" x14ac:dyDescent="0.35">
      <c r="D205" s="1"/>
      <c r="E205" s="1"/>
      <c r="F205" s="1"/>
      <c r="G205" s="1"/>
      <c r="H205" s="1"/>
    </row>
    <row r="206" spans="4:8" x14ac:dyDescent="0.35">
      <c r="D206" s="1"/>
      <c r="E206" s="1"/>
      <c r="F206" s="1"/>
      <c r="G206" s="1"/>
      <c r="H206" s="1"/>
    </row>
    <row r="207" spans="4:8" x14ac:dyDescent="0.35">
      <c r="D207" s="1"/>
      <c r="E207" s="1"/>
      <c r="F207" s="1"/>
      <c r="G207" s="1"/>
      <c r="H207" s="1"/>
    </row>
    <row r="208" spans="4:8" x14ac:dyDescent="0.35">
      <c r="D208" s="1"/>
      <c r="E208" s="1"/>
      <c r="F208" s="1"/>
      <c r="G208" s="1"/>
      <c r="H208" s="1"/>
    </row>
    <row r="209" spans="4:8" x14ac:dyDescent="0.35">
      <c r="D209" s="1"/>
      <c r="E209" s="1"/>
      <c r="F209" s="1"/>
      <c r="G209" s="1"/>
      <c r="H209" s="1"/>
    </row>
    <row r="210" spans="4:8" x14ac:dyDescent="0.35">
      <c r="D210" s="1"/>
      <c r="E210" s="1"/>
      <c r="F210" s="1"/>
      <c r="G210" s="1"/>
      <c r="H210" s="1"/>
    </row>
    <row r="211" spans="4:8" x14ac:dyDescent="0.35">
      <c r="D211" s="1"/>
      <c r="E211" s="1"/>
      <c r="F211" s="1"/>
      <c r="G211" s="1"/>
      <c r="H211" s="1"/>
    </row>
    <row r="212" spans="4:8" x14ac:dyDescent="0.35">
      <c r="D212" s="1"/>
      <c r="E212" s="1"/>
      <c r="F212" s="1"/>
      <c r="G212" s="1"/>
      <c r="H212" s="1"/>
    </row>
    <row r="213" spans="4:8" x14ac:dyDescent="0.35">
      <c r="D213" s="1"/>
      <c r="E213" s="1"/>
      <c r="F213" s="1"/>
      <c r="G213" s="1"/>
      <c r="H213" s="1"/>
    </row>
    <row r="214" spans="4:8" x14ac:dyDescent="0.35">
      <c r="D214" s="1"/>
      <c r="E214" s="1"/>
      <c r="F214" s="1"/>
      <c r="G214" s="1"/>
      <c r="H214" s="1"/>
    </row>
    <row r="215" spans="4:8" x14ac:dyDescent="0.35">
      <c r="D215" s="1"/>
      <c r="E215" s="1"/>
      <c r="F215" s="1"/>
      <c r="G215" s="1"/>
      <c r="H215" s="1"/>
    </row>
    <row r="216" spans="4:8" x14ac:dyDescent="0.35">
      <c r="D216" s="1"/>
      <c r="E216" s="1"/>
      <c r="F216" s="1"/>
      <c r="G216" s="1"/>
      <c r="H216" s="1"/>
    </row>
    <row r="217" spans="4:8" x14ac:dyDescent="0.35">
      <c r="D217" s="1"/>
      <c r="E217" s="1"/>
      <c r="F217" s="1"/>
      <c r="G217" s="1"/>
      <c r="H217" s="1"/>
    </row>
    <row r="218" spans="4:8" x14ac:dyDescent="0.35">
      <c r="D218" s="1"/>
      <c r="E218" s="1"/>
      <c r="F218" s="1"/>
      <c r="G218" s="1"/>
      <c r="H218" s="1"/>
    </row>
    <row r="219" spans="4:8" x14ac:dyDescent="0.35">
      <c r="D219" s="1"/>
      <c r="E219" s="1"/>
      <c r="F219" s="1"/>
      <c r="G219" s="1"/>
      <c r="H219" s="1"/>
    </row>
    <row r="220" spans="4:8" x14ac:dyDescent="0.35">
      <c r="D220" s="1"/>
      <c r="E220" s="1"/>
      <c r="F220" s="1"/>
      <c r="G220" s="1"/>
      <c r="H220" s="1"/>
    </row>
    <row r="221" spans="4:8" x14ac:dyDescent="0.35">
      <c r="D221" s="1"/>
      <c r="E221" s="1"/>
      <c r="F221" s="1"/>
      <c r="G221" s="1"/>
      <c r="H221" s="1"/>
    </row>
    <row r="222" spans="4:8" x14ac:dyDescent="0.35">
      <c r="D222" s="1"/>
      <c r="E222" s="1"/>
      <c r="F222" s="1"/>
      <c r="G222" s="1"/>
      <c r="H222" s="1"/>
    </row>
    <row r="223" spans="4:8" x14ac:dyDescent="0.35">
      <c r="D223" s="1"/>
      <c r="E223" s="1"/>
      <c r="F223" s="1"/>
      <c r="G223" s="1"/>
      <c r="H223" s="1"/>
    </row>
    <row r="224" spans="4:8" x14ac:dyDescent="0.35">
      <c r="D224" s="1"/>
      <c r="E224" s="1"/>
      <c r="F224" s="1"/>
      <c r="G224" s="1"/>
      <c r="H224" s="1"/>
    </row>
    <row r="225" spans="4:8" x14ac:dyDescent="0.35">
      <c r="D225" s="1"/>
      <c r="E225" s="1"/>
      <c r="F225" s="1"/>
      <c r="G225" s="1"/>
      <c r="H225" s="1"/>
    </row>
    <row r="226" spans="4:8" x14ac:dyDescent="0.35">
      <c r="D226" s="1"/>
      <c r="E226" s="1"/>
      <c r="F226" s="1"/>
      <c r="G226" s="1"/>
      <c r="H226" s="1"/>
    </row>
    <row r="227" spans="4:8" x14ac:dyDescent="0.35">
      <c r="D227" s="1"/>
      <c r="E227" s="1"/>
      <c r="F227" s="1"/>
      <c r="G227" s="1"/>
      <c r="H227" s="1"/>
    </row>
    <row r="228" spans="4:8" x14ac:dyDescent="0.35">
      <c r="D228" s="1"/>
      <c r="E228" s="1"/>
      <c r="F228" s="1"/>
      <c r="G228" s="1"/>
      <c r="H228" s="1"/>
    </row>
    <row r="229" spans="4:8" x14ac:dyDescent="0.35">
      <c r="D229" s="1"/>
      <c r="E229" s="1"/>
      <c r="F229" s="1"/>
      <c r="G229" s="1"/>
      <c r="H229" s="1"/>
    </row>
    <row r="230" spans="4:8" x14ac:dyDescent="0.35">
      <c r="D230" s="1"/>
      <c r="E230" s="1"/>
      <c r="F230" s="1"/>
      <c r="G230" s="1"/>
      <c r="H230" s="1"/>
    </row>
    <row r="231" spans="4:8" x14ac:dyDescent="0.35">
      <c r="D231" s="1"/>
      <c r="E231" s="1"/>
      <c r="F231" s="1"/>
      <c r="G231" s="1"/>
      <c r="H231" s="1"/>
    </row>
    <row r="232" spans="4:8" x14ac:dyDescent="0.35">
      <c r="D232" s="1"/>
      <c r="E232" s="1"/>
      <c r="F232" s="1"/>
      <c r="G232" s="1"/>
      <c r="H232" s="1"/>
    </row>
    <row r="233" spans="4:8" x14ac:dyDescent="0.35">
      <c r="D233" s="1"/>
      <c r="E233" s="1"/>
      <c r="F233" s="1"/>
      <c r="G233" s="1"/>
      <c r="H233" s="1"/>
    </row>
    <row r="234" spans="4:8" x14ac:dyDescent="0.35">
      <c r="D234" s="1"/>
      <c r="E234" s="1"/>
      <c r="F234" s="1"/>
      <c r="G234" s="1"/>
      <c r="H234" s="1"/>
    </row>
    <row r="235" spans="4:8" x14ac:dyDescent="0.35">
      <c r="D235" s="1"/>
      <c r="E235" s="1"/>
      <c r="F235" s="1"/>
      <c r="G235" s="1"/>
      <c r="H235" s="1"/>
    </row>
    <row r="236" spans="4:8" x14ac:dyDescent="0.35">
      <c r="D236" s="1"/>
      <c r="E236" s="1"/>
      <c r="F236" s="1"/>
      <c r="G236" s="1"/>
      <c r="H236" s="1"/>
    </row>
    <row r="237" spans="4:8" x14ac:dyDescent="0.35">
      <c r="D237" s="1"/>
      <c r="E237" s="1"/>
      <c r="F237" s="1"/>
      <c r="G237" s="1"/>
      <c r="H237" s="1"/>
    </row>
    <row r="238" spans="4:8" x14ac:dyDescent="0.35">
      <c r="D238" s="1"/>
      <c r="E238" s="1"/>
      <c r="F238" s="1"/>
      <c r="G238" s="1"/>
      <c r="H238" s="1"/>
    </row>
    <row r="239" spans="4:8" x14ac:dyDescent="0.35">
      <c r="D239" s="1"/>
      <c r="E239" s="1"/>
      <c r="F239" s="1"/>
      <c r="G239" s="1"/>
      <c r="H239" s="1"/>
    </row>
    <row r="240" spans="4:8" x14ac:dyDescent="0.35">
      <c r="D240" s="1"/>
      <c r="E240" s="1"/>
      <c r="F240" s="1"/>
      <c r="G240" s="1"/>
      <c r="H240" s="1"/>
    </row>
    <row r="241" spans="4:8" x14ac:dyDescent="0.35">
      <c r="D241" s="1"/>
      <c r="E241" s="1"/>
      <c r="F241" s="1"/>
      <c r="G241" s="1"/>
      <c r="H241" s="1"/>
    </row>
    <row r="242" spans="4:8" x14ac:dyDescent="0.35">
      <c r="D242" s="1"/>
      <c r="E242" s="1"/>
      <c r="F242" s="1"/>
      <c r="G242" s="1"/>
      <c r="H242" s="1"/>
    </row>
    <row r="243" spans="4:8" x14ac:dyDescent="0.35">
      <c r="D243" s="1"/>
      <c r="E243" s="1"/>
      <c r="F243" s="1"/>
      <c r="G243" s="1"/>
      <c r="H243" s="1"/>
    </row>
    <row r="244" spans="4:8" x14ac:dyDescent="0.35">
      <c r="D244" s="1"/>
      <c r="E244" s="1"/>
      <c r="F244" s="1"/>
      <c r="G244" s="1"/>
      <c r="H244" s="1"/>
    </row>
    <row r="245" spans="4:8" x14ac:dyDescent="0.35">
      <c r="D245" s="1"/>
      <c r="E245" s="1"/>
      <c r="F245" s="1"/>
      <c r="G245" s="1"/>
      <c r="H245" s="1"/>
    </row>
    <row r="246" spans="4:8" x14ac:dyDescent="0.35">
      <c r="D246" s="1"/>
      <c r="E246" s="1"/>
      <c r="F246" s="1"/>
      <c r="G246" s="1"/>
      <c r="H246" s="1"/>
    </row>
    <row r="247" spans="4:8" x14ac:dyDescent="0.35">
      <c r="D247" s="1"/>
      <c r="E247" s="1"/>
      <c r="F247" s="1"/>
      <c r="G247" s="1"/>
      <c r="H247" s="1"/>
    </row>
    <row r="248" spans="4:8" x14ac:dyDescent="0.35">
      <c r="D248" s="1"/>
      <c r="E248" s="1"/>
      <c r="F248" s="1"/>
      <c r="G248" s="1"/>
      <c r="H248" s="1"/>
    </row>
    <row r="249" spans="4:8" x14ac:dyDescent="0.35">
      <c r="D249" s="1"/>
      <c r="E249" s="1"/>
      <c r="F249" s="1"/>
      <c r="G249" s="1"/>
      <c r="H249" s="1"/>
    </row>
    <row r="250" spans="4:8" x14ac:dyDescent="0.35">
      <c r="D250" s="1"/>
      <c r="E250" s="1"/>
      <c r="F250" s="1"/>
      <c r="G250" s="1"/>
      <c r="H250" s="1"/>
    </row>
    <row r="251" spans="4:8" x14ac:dyDescent="0.35">
      <c r="D251" s="1"/>
      <c r="E251" s="1"/>
      <c r="F251" s="1"/>
      <c r="G251" s="1"/>
      <c r="H251" s="1"/>
    </row>
    <row r="252" spans="4:8" x14ac:dyDescent="0.35">
      <c r="D252" s="1"/>
      <c r="E252" s="1"/>
      <c r="F252" s="1"/>
      <c r="G252" s="1"/>
      <c r="H252" s="1"/>
    </row>
    <row r="253" spans="4:8" x14ac:dyDescent="0.35">
      <c r="D253" s="1"/>
      <c r="E253" s="1"/>
      <c r="F253" s="1"/>
      <c r="G253" s="1"/>
      <c r="H253" s="1"/>
    </row>
    <row r="254" spans="4:8" x14ac:dyDescent="0.35">
      <c r="D254" s="1"/>
      <c r="E254" s="1"/>
      <c r="F254" s="1"/>
      <c r="G254" s="1"/>
      <c r="H254" s="1"/>
    </row>
    <row r="255" spans="4:8" x14ac:dyDescent="0.35">
      <c r="D255" s="1"/>
      <c r="E255" s="1"/>
      <c r="F255" s="1"/>
      <c r="G255" s="1"/>
      <c r="H255" s="1"/>
    </row>
    <row r="256" spans="4:8" x14ac:dyDescent="0.35">
      <c r="D256" s="1"/>
      <c r="E256" s="1"/>
      <c r="F256" s="1"/>
      <c r="G256" s="1"/>
      <c r="H256" s="1"/>
    </row>
    <row r="257" spans="4:8" x14ac:dyDescent="0.35">
      <c r="D257" s="1"/>
      <c r="E257" s="1"/>
      <c r="F257" s="1"/>
      <c r="G257" s="1"/>
      <c r="H257" s="1"/>
    </row>
    <row r="258" spans="4:8" x14ac:dyDescent="0.35">
      <c r="D258" s="1"/>
      <c r="E258" s="1"/>
      <c r="F258" s="1"/>
      <c r="G258" s="1"/>
      <c r="H258" s="1"/>
    </row>
    <row r="259" spans="4:8" x14ac:dyDescent="0.35">
      <c r="D259" s="1"/>
      <c r="E259" s="1"/>
      <c r="F259" s="1"/>
      <c r="G259" s="1"/>
      <c r="H259" s="1"/>
    </row>
    <row r="260" spans="4:8" x14ac:dyDescent="0.35">
      <c r="D260" s="1"/>
      <c r="E260" s="1"/>
      <c r="F260" s="1"/>
      <c r="G260" s="1"/>
      <c r="H260" s="1"/>
    </row>
    <row r="261" spans="4:8" x14ac:dyDescent="0.35">
      <c r="D261" s="1"/>
      <c r="E261" s="1"/>
      <c r="F261" s="1"/>
      <c r="G261" s="1"/>
      <c r="H261" s="1"/>
    </row>
    <row r="262" spans="4:8" x14ac:dyDescent="0.35">
      <c r="D262" s="1"/>
      <c r="E262" s="1"/>
      <c r="F262" s="1"/>
      <c r="G262" s="1"/>
      <c r="H262" s="1"/>
    </row>
    <row r="263" spans="4:8" x14ac:dyDescent="0.35">
      <c r="D263" s="1"/>
      <c r="E263" s="1"/>
      <c r="F263" s="1"/>
      <c r="G263" s="1"/>
      <c r="H263" s="1"/>
    </row>
    <row r="264" spans="4:8" x14ac:dyDescent="0.35">
      <c r="D264" s="1"/>
      <c r="E264" s="1"/>
      <c r="F264" s="1"/>
      <c r="G264" s="1"/>
      <c r="H264" s="1"/>
    </row>
    <row r="265" spans="4:8" x14ac:dyDescent="0.35">
      <c r="D265" s="1"/>
      <c r="E265" s="1"/>
      <c r="F265" s="1"/>
      <c r="G265" s="1"/>
      <c r="H265" s="1"/>
    </row>
    <row r="266" spans="4:8" x14ac:dyDescent="0.35">
      <c r="D266" s="1"/>
      <c r="E266" s="1"/>
      <c r="F266" s="1"/>
      <c r="G266" s="1"/>
      <c r="H266" s="1"/>
    </row>
    <row r="267" spans="4:8" x14ac:dyDescent="0.35">
      <c r="D267" s="1"/>
      <c r="E267" s="1"/>
      <c r="F267" s="1"/>
      <c r="G267" s="1"/>
      <c r="H267" s="1"/>
    </row>
    <row r="268" spans="4:8" x14ac:dyDescent="0.35">
      <c r="D268" s="1"/>
      <c r="E268" s="1"/>
      <c r="F268" s="1"/>
      <c r="G268" s="1"/>
      <c r="H268" s="1"/>
    </row>
    <row r="269" spans="4:8" x14ac:dyDescent="0.35">
      <c r="D269" s="1"/>
      <c r="E269" s="1"/>
      <c r="F269" s="1"/>
      <c r="G269" s="1"/>
      <c r="H269" s="1"/>
    </row>
    <row r="270" spans="4:8" x14ac:dyDescent="0.35">
      <c r="D270" s="1"/>
      <c r="E270" s="1"/>
      <c r="F270" s="1"/>
      <c r="G270" s="1"/>
      <c r="H270" s="1"/>
    </row>
    <row r="271" spans="4:8" x14ac:dyDescent="0.35">
      <c r="D271" s="1"/>
      <c r="E271" s="1"/>
      <c r="F271" s="1"/>
      <c r="G271" s="1"/>
      <c r="H271" s="1"/>
    </row>
    <row r="272" spans="4:8" x14ac:dyDescent="0.35">
      <c r="D272" s="1"/>
      <c r="E272" s="1"/>
      <c r="F272" s="1"/>
      <c r="G272" s="1"/>
      <c r="H272" s="1"/>
    </row>
    <row r="273" spans="4:8" x14ac:dyDescent="0.35">
      <c r="D273" s="1"/>
      <c r="E273" s="1"/>
      <c r="F273" s="1"/>
      <c r="G273" s="1"/>
      <c r="H273" s="1"/>
    </row>
    <row r="274" spans="4:8" x14ac:dyDescent="0.35">
      <c r="D274" s="1"/>
      <c r="E274" s="1"/>
      <c r="F274" s="1"/>
      <c r="G274" s="1"/>
      <c r="H274" s="1"/>
    </row>
    <row r="275" spans="4:8" x14ac:dyDescent="0.35">
      <c r="D275" s="1"/>
      <c r="E275" s="1"/>
      <c r="F275" s="1"/>
      <c r="G275" s="1"/>
      <c r="H275" s="1"/>
    </row>
    <row r="276" spans="4:8" x14ac:dyDescent="0.35">
      <c r="D276" s="1"/>
      <c r="E276" s="1"/>
      <c r="F276" s="1"/>
      <c r="G276" s="1"/>
      <c r="H276" s="1"/>
    </row>
    <row r="277" spans="4:8" x14ac:dyDescent="0.35">
      <c r="D277" s="1"/>
      <c r="E277" s="1"/>
      <c r="F277" s="1"/>
      <c r="G277" s="1"/>
      <c r="H277" s="1"/>
    </row>
    <row r="278" spans="4:8" x14ac:dyDescent="0.35">
      <c r="D278" s="1"/>
      <c r="E278" s="1"/>
      <c r="F278" s="1"/>
      <c r="G278" s="1"/>
      <c r="H278" s="1"/>
    </row>
    <row r="279" spans="4:8" x14ac:dyDescent="0.35">
      <c r="D279" s="1"/>
      <c r="E279" s="1"/>
      <c r="F279" s="1"/>
      <c r="G279" s="1"/>
      <c r="H279" s="1"/>
    </row>
    <row r="280" spans="4:8" x14ac:dyDescent="0.35">
      <c r="D280" s="1"/>
      <c r="E280" s="1"/>
      <c r="F280" s="1"/>
      <c r="G280" s="1"/>
      <c r="H280" s="1"/>
    </row>
    <row r="281" spans="4:8" x14ac:dyDescent="0.35">
      <c r="D281" s="1"/>
      <c r="E281" s="1"/>
      <c r="F281" s="1"/>
      <c r="G281" s="1"/>
      <c r="H281" s="1"/>
    </row>
    <row r="282" spans="4:8" x14ac:dyDescent="0.35">
      <c r="D282" s="1"/>
      <c r="E282" s="1"/>
      <c r="F282" s="1"/>
      <c r="G282" s="1"/>
      <c r="H282" s="1"/>
    </row>
    <row r="283" spans="4:8" x14ac:dyDescent="0.35">
      <c r="D283" s="1"/>
      <c r="E283" s="1"/>
      <c r="F283" s="1"/>
      <c r="G283" s="1"/>
      <c r="H283" s="1"/>
    </row>
    <row r="284" spans="4:8" x14ac:dyDescent="0.35">
      <c r="D284" s="1"/>
      <c r="E284" s="1"/>
      <c r="F284" s="1"/>
      <c r="G284" s="1"/>
      <c r="H284" s="1"/>
    </row>
    <row r="285" spans="4:8" x14ac:dyDescent="0.35">
      <c r="D285" s="1"/>
      <c r="E285" s="1"/>
      <c r="F285" s="1"/>
      <c r="G285" s="1"/>
      <c r="H285" s="1"/>
    </row>
    <row r="286" spans="4:8" x14ac:dyDescent="0.35">
      <c r="D286" s="1"/>
      <c r="E286" s="1"/>
      <c r="F286" s="1"/>
      <c r="G286" s="1"/>
      <c r="H286" s="1"/>
    </row>
    <row r="287" spans="4:8" x14ac:dyDescent="0.35">
      <c r="D287" s="1"/>
      <c r="E287" s="1"/>
      <c r="F287" s="1"/>
      <c r="G287" s="1"/>
      <c r="H287" s="1"/>
    </row>
    <row r="288" spans="4:8" x14ac:dyDescent="0.35">
      <c r="D288" s="1"/>
      <c r="E288" s="1"/>
      <c r="F288" s="1"/>
      <c r="G288" s="1"/>
      <c r="H288" s="1"/>
    </row>
    <row r="289" spans="4:8" x14ac:dyDescent="0.35">
      <c r="D289" s="1"/>
      <c r="E289" s="1"/>
      <c r="F289" s="1"/>
      <c r="G289" s="1"/>
      <c r="H289" s="1"/>
    </row>
    <row r="290" spans="4:8" x14ac:dyDescent="0.35">
      <c r="D290" s="1"/>
      <c r="E290" s="1"/>
      <c r="F290" s="1"/>
      <c r="G290" s="1"/>
      <c r="H290" s="1"/>
    </row>
    <row r="291" spans="4:8" x14ac:dyDescent="0.35">
      <c r="D291" s="1"/>
      <c r="E291" s="1"/>
      <c r="F291" s="1"/>
      <c r="G291" s="1"/>
      <c r="H291" s="1"/>
    </row>
    <row r="292" spans="4:8" x14ac:dyDescent="0.35">
      <c r="D292" s="1"/>
      <c r="E292" s="1"/>
      <c r="F292" s="1"/>
      <c r="G292" s="1"/>
      <c r="H292" s="1"/>
    </row>
    <row r="293" spans="4:8" x14ac:dyDescent="0.35">
      <c r="D293" s="1"/>
      <c r="E293" s="1"/>
      <c r="F293" s="1"/>
      <c r="G293" s="1"/>
      <c r="H293" s="1"/>
    </row>
    <row r="294" spans="4:8" x14ac:dyDescent="0.35">
      <c r="D294" s="1"/>
      <c r="E294" s="1"/>
      <c r="F294" s="1"/>
      <c r="G294" s="1"/>
      <c r="H294" s="1"/>
    </row>
    <row r="295" spans="4:8" x14ac:dyDescent="0.35">
      <c r="D295" s="1"/>
      <c r="E295" s="1"/>
      <c r="F295" s="1"/>
      <c r="G295" s="1"/>
      <c r="H295" s="1"/>
    </row>
    <row r="296" spans="4:8" x14ac:dyDescent="0.35">
      <c r="D296" s="1"/>
      <c r="E296" s="1"/>
      <c r="F296" s="1"/>
      <c r="G296" s="1"/>
      <c r="H296" s="1"/>
    </row>
    <row r="297" spans="4:8" x14ac:dyDescent="0.35">
      <c r="D297" s="1"/>
      <c r="E297" s="1"/>
      <c r="F297" s="1"/>
      <c r="G297" s="1"/>
      <c r="H297" s="1"/>
    </row>
    <row r="298" spans="4:8" x14ac:dyDescent="0.35">
      <c r="D298" s="1"/>
      <c r="E298" s="1"/>
      <c r="F298" s="1"/>
      <c r="G298" s="1"/>
      <c r="H298" s="1"/>
    </row>
    <row r="299" spans="4:8" x14ac:dyDescent="0.35">
      <c r="D299" s="1"/>
      <c r="E299" s="1"/>
      <c r="F299" s="1"/>
      <c r="G299" s="1"/>
      <c r="H299" s="1"/>
    </row>
    <row r="300" spans="4:8" x14ac:dyDescent="0.35">
      <c r="D300" s="1"/>
      <c r="E300" s="1"/>
      <c r="F300" s="1"/>
      <c r="G300" s="1"/>
      <c r="H300" s="1"/>
    </row>
    <row r="301" spans="4:8" x14ac:dyDescent="0.35">
      <c r="D301" s="1"/>
      <c r="E301" s="1"/>
      <c r="F301" s="1"/>
      <c r="G301" s="1"/>
      <c r="H301" s="1"/>
    </row>
    <row r="302" spans="4:8" x14ac:dyDescent="0.35">
      <c r="D302" s="1"/>
      <c r="E302" s="1"/>
      <c r="F302" s="1"/>
      <c r="G302" s="1"/>
      <c r="H302" s="1"/>
    </row>
    <row r="303" spans="4:8" x14ac:dyDescent="0.35">
      <c r="D303" s="1"/>
      <c r="E303" s="1"/>
      <c r="F303" s="1"/>
      <c r="G303" s="1"/>
      <c r="H303" s="1"/>
    </row>
    <row r="304" spans="4:8" x14ac:dyDescent="0.35">
      <c r="D304" s="1"/>
      <c r="E304" s="1"/>
      <c r="F304" s="1"/>
      <c r="G304" s="1"/>
      <c r="H304" s="1"/>
    </row>
    <row r="305" spans="4:8" x14ac:dyDescent="0.35">
      <c r="D305" s="1"/>
      <c r="E305" s="1"/>
      <c r="F305" s="1"/>
      <c r="G305" s="1"/>
      <c r="H305" s="1"/>
    </row>
    <row r="306" spans="4:8" x14ac:dyDescent="0.35">
      <c r="D306" s="1"/>
      <c r="E306" s="1"/>
      <c r="F306" s="1"/>
      <c r="G306" s="1"/>
      <c r="H306" s="1"/>
    </row>
    <row r="307" spans="4:8" x14ac:dyDescent="0.35">
      <c r="D307" s="1"/>
      <c r="E307" s="1"/>
      <c r="F307" s="1"/>
      <c r="G307" s="1"/>
      <c r="H307" s="1"/>
    </row>
    <row r="308" spans="4:8" x14ac:dyDescent="0.35">
      <c r="D308" s="1"/>
      <c r="E308" s="1"/>
      <c r="F308" s="1"/>
      <c r="G308" s="1"/>
      <c r="H308" s="1"/>
    </row>
    <row r="309" spans="4:8" x14ac:dyDescent="0.35">
      <c r="D309" s="1"/>
      <c r="E309" s="1"/>
      <c r="F309" s="1"/>
      <c r="G309" s="1"/>
      <c r="H309" s="1"/>
    </row>
    <row r="310" spans="4:8" x14ac:dyDescent="0.35">
      <c r="D310" s="1"/>
      <c r="E310" s="1"/>
      <c r="F310" s="1"/>
      <c r="G310" s="1"/>
      <c r="H310" s="1"/>
    </row>
    <row r="311" spans="4:8" x14ac:dyDescent="0.35">
      <c r="D311" s="1"/>
      <c r="E311" s="1"/>
      <c r="F311" s="1"/>
      <c r="G311" s="1"/>
      <c r="H311" s="1"/>
    </row>
    <row r="312" spans="4:8" x14ac:dyDescent="0.35">
      <c r="D312" s="1"/>
      <c r="E312" s="1"/>
      <c r="F312" s="1"/>
      <c r="G312" s="1"/>
      <c r="H312" s="1"/>
    </row>
    <row r="313" spans="4:8" x14ac:dyDescent="0.35">
      <c r="D313" s="1"/>
      <c r="E313" s="1"/>
      <c r="F313" s="1"/>
      <c r="G313" s="1"/>
      <c r="H313" s="1"/>
    </row>
    <row r="314" spans="4:8" x14ac:dyDescent="0.35">
      <c r="D314" s="1"/>
      <c r="E314" s="1"/>
      <c r="F314" s="1"/>
      <c r="G314" s="1"/>
      <c r="H314" s="1"/>
    </row>
    <row r="315" spans="4:8" x14ac:dyDescent="0.35">
      <c r="D315" s="1"/>
      <c r="E315" s="1"/>
      <c r="F315" s="1"/>
      <c r="G315" s="1"/>
      <c r="H315" s="1"/>
    </row>
    <row r="316" spans="4:8" x14ac:dyDescent="0.35">
      <c r="D316" s="1"/>
      <c r="E316" s="1"/>
      <c r="F316" s="1"/>
      <c r="G316" s="1"/>
      <c r="H316" s="1"/>
    </row>
    <row r="317" spans="4:8" x14ac:dyDescent="0.35">
      <c r="D317" s="1"/>
      <c r="E317" s="1"/>
      <c r="F317" s="1"/>
      <c r="G317" s="1"/>
      <c r="H317" s="1"/>
    </row>
    <row r="318" spans="4:8" x14ac:dyDescent="0.35">
      <c r="D318" s="1"/>
      <c r="E318" s="1"/>
      <c r="F318" s="1"/>
      <c r="G318" s="1"/>
      <c r="H318" s="1"/>
    </row>
    <row r="319" spans="4:8" x14ac:dyDescent="0.35">
      <c r="D319" s="1"/>
      <c r="E319" s="1"/>
      <c r="F319" s="1"/>
      <c r="G319" s="1"/>
      <c r="H319" s="1"/>
    </row>
    <row r="320" spans="4:8" x14ac:dyDescent="0.35">
      <c r="D320" s="1"/>
      <c r="E320" s="1"/>
      <c r="F320" s="1"/>
      <c r="G320" s="1"/>
      <c r="H320" s="1"/>
    </row>
    <row r="321" spans="4:8" x14ac:dyDescent="0.35">
      <c r="D321" s="1"/>
      <c r="E321" s="1"/>
      <c r="F321" s="1"/>
      <c r="G321" s="1"/>
      <c r="H321" s="1"/>
    </row>
    <row r="322" spans="4:8" x14ac:dyDescent="0.35">
      <c r="D322" s="1"/>
      <c r="E322" s="1"/>
      <c r="F322" s="1"/>
      <c r="G322" s="1"/>
      <c r="H322" s="1"/>
    </row>
    <row r="323" spans="4:8" x14ac:dyDescent="0.35">
      <c r="D323" s="1"/>
      <c r="E323" s="1"/>
      <c r="F323" s="1"/>
      <c r="G323" s="1"/>
      <c r="H323" s="1"/>
    </row>
    <row r="324" spans="4:8" x14ac:dyDescent="0.35">
      <c r="D324" s="1"/>
      <c r="E324" s="1"/>
      <c r="F324" s="1"/>
      <c r="G324" s="1"/>
      <c r="H324" s="1"/>
    </row>
    <row r="325" spans="4:8" x14ac:dyDescent="0.35">
      <c r="D325" s="1"/>
      <c r="E325" s="1"/>
      <c r="F325" s="1"/>
      <c r="G325" s="1"/>
      <c r="H325" s="1"/>
    </row>
    <row r="326" spans="4:8" x14ac:dyDescent="0.35">
      <c r="D326" s="1"/>
      <c r="E326" s="1"/>
      <c r="F326" s="1"/>
      <c r="G326" s="1"/>
      <c r="H326" s="1"/>
    </row>
    <row r="327" spans="4:8" x14ac:dyDescent="0.35">
      <c r="D327" s="1"/>
      <c r="E327" s="1"/>
      <c r="F327" s="1"/>
      <c r="G327" s="1"/>
      <c r="H327" s="1"/>
    </row>
    <row r="328" spans="4:8" x14ac:dyDescent="0.35">
      <c r="D328" s="1"/>
      <c r="E328" s="1"/>
      <c r="F328" s="1"/>
      <c r="G328" s="1"/>
      <c r="H328" s="1"/>
    </row>
    <row r="329" spans="4:8" x14ac:dyDescent="0.35">
      <c r="D329" s="1"/>
      <c r="E329" s="1"/>
      <c r="F329" s="1"/>
      <c r="G329" s="1"/>
      <c r="H329" s="1"/>
    </row>
    <row r="330" spans="4:8" x14ac:dyDescent="0.35">
      <c r="D330" s="1"/>
      <c r="E330" s="1"/>
      <c r="F330" s="1"/>
      <c r="G330" s="1"/>
      <c r="H330" s="1"/>
    </row>
    <row r="331" spans="4:8" x14ac:dyDescent="0.35">
      <c r="D331" s="1"/>
      <c r="E331" s="1"/>
      <c r="F331" s="1"/>
      <c r="G331" s="1"/>
      <c r="H331" s="1"/>
    </row>
    <row r="332" spans="4:8" x14ac:dyDescent="0.35">
      <c r="D332" s="1"/>
      <c r="E332" s="1"/>
      <c r="F332" s="1"/>
      <c r="G332" s="1"/>
      <c r="H332" s="1"/>
    </row>
    <row r="333" spans="4:8" x14ac:dyDescent="0.35">
      <c r="D333" s="1"/>
      <c r="E333" s="1"/>
      <c r="F333" s="1"/>
      <c r="G333" s="1"/>
      <c r="H333" s="1"/>
    </row>
    <row r="334" spans="4:8" x14ac:dyDescent="0.35">
      <c r="D334" s="1"/>
      <c r="E334" s="1"/>
      <c r="F334" s="1"/>
      <c r="G334" s="1"/>
      <c r="H334" s="1"/>
    </row>
    <row r="335" spans="4:8" x14ac:dyDescent="0.35">
      <c r="D335" s="1"/>
      <c r="E335" s="1"/>
      <c r="F335" s="1"/>
      <c r="G335" s="1"/>
      <c r="H335" s="1"/>
    </row>
    <row r="336" spans="4:8" x14ac:dyDescent="0.35">
      <c r="D336" s="1"/>
      <c r="E336" s="1"/>
      <c r="F336" s="1"/>
      <c r="G336" s="1"/>
      <c r="H336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FFAC1-954C-43D4-80A9-640C1DA7BA41}">
  <dimension ref="A1:T326"/>
  <sheetViews>
    <sheetView zoomScale="85" zoomScaleNormal="85" workbookViewId="0">
      <selection activeCell="J22" sqref="J22:J23"/>
    </sheetView>
  </sheetViews>
  <sheetFormatPr defaultRowHeight="14.5" x14ac:dyDescent="0.35"/>
  <cols>
    <col min="1" max="1" width="30.26953125" bestFit="1" customWidth="1"/>
    <col min="3" max="3" width="14.81640625" bestFit="1" customWidth="1"/>
    <col min="4" max="4" width="11.54296875" bestFit="1" customWidth="1"/>
    <col min="5" max="5" width="11.26953125" bestFit="1" customWidth="1"/>
    <col min="6" max="6" width="15.1796875" bestFit="1" customWidth="1"/>
    <col min="7" max="8" width="5.81640625" bestFit="1" customWidth="1"/>
    <col min="9" max="9" width="21.453125" bestFit="1" customWidth="1"/>
    <col min="10" max="10" width="19.81640625" bestFit="1" customWidth="1"/>
    <col min="14" max="14" width="22.1796875" bestFit="1" customWidth="1"/>
    <col min="15" max="15" width="15.26953125" bestFit="1" customWidth="1"/>
    <col min="16" max="16" width="18.54296875" bestFit="1" customWidth="1"/>
    <col min="18" max="18" width="15.453125" bestFit="1" customWidth="1"/>
    <col min="19" max="19" width="19.1796875" bestFit="1" customWidth="1"/>
    <col min="20" max="20" width="14.81640625" bestFit="1" customWidth="1"/>
  </cols>
  <sheetData>
    <row r="1" spans="1:20" x14ac:dyDescent="0.35">
      <c r="A1" t="s">
        <v>6</v>
      </c>
      <c r="B1" t="s">
        <v>7</v>
      </c>
      <c r="C1" t="s">
        <v>8</v>
      </c>
      <c r="E1" t="s">
        <v>0</v>
      </c>
      <c r="F1" t="s">
        <v>9</v>
      </c>
      <c r="G1" t="s">
        <v>1</v>
      </c>
      <c r="H1" t="s">
        <v>2</v>
      </c>
      <c r="I1" t="s">
        <v>10</v>
      </c>
      <c r="J1" t="s">
        <v>11</v>
      </c>
      <c r="N1" t="s">
        <v>6</v>
      </c>
      <c r="O1" t="s">
        <v>8</v>
      </c>
      <c r="P1" t="s">
        <v>366</v>
      </c>
      <c r="R1" t="s">
        <v>8</v>
      </c>
      <c r="S1" t="s">
        <v>11</v>
      </c>
      <c r="T1" t="s">
        <v>170</v>
      </c>
    </row>
    <row r="2" spans="1:20" x14ac:dyDescent="0.35">
      <c r="A2" s="6" t="s">
        <v>297</v>
      </c>
      <c r="B2" s="7">
        <v>0.4916666666666667</v>
      </c>
      <c r="C2" s="4">
        <f t="shared" ref="C2:C52" si="0">B2+$L$2</f>
        <v>0.95</v>
      </c>
      <c r="D2" s="1" t="s">
        <v>3</v>
      </c>
      <c r="E2" s="1">
        <v>2428.8710000000001</v>
      </c>
      <c r="F2" s="1">
        <v>2133.2240000000002</v>
      </c>
      <c r="G2" s="1">
        <v>1759</v>
      </c>
      <c r="H2" s="1">
        <v>2633</v>
      </c>
      <c r="I2">
        <f>AVERAGE(F3:F6)</f>
        <v>1697.3775000000001</v>
      </c>
      <c r="J2">
        <f>F2-I2</f>
        <v>435.84650000000011</v>
      </c>
      <c r="L2" s="2">
        <v>0.45833333333333331</v>
      </c>
      <c r="N2" s="6" t="s">
        <v>297</v>
      </c>
      <c r="O2" s="4">
        <v>0.95</v>
      </c>
      <c r="P2">
        <v>435.84650000000011</v>
      </c>
      <c r="R2" s="2">
        <v>0.95138888888888884</v>
      </c>
      <c r="S2">
        <f>AVERAGE(P2,P3,P4,P5,P6,P7,P8,P9)</f>
        <v>685.19087500000001</v>
      </c>
      <c r="T2">
        <f>STDEV(P2,P3,P4,P5,P6,P7,P8,P9)</f>
        <v>761.56207084702135</v>
      </c>
    </row>
    <row r="3" spans="1:20" x14ac:dyDescent="0.35">
      <c r="C3" s="4"/>
      <c r="D3" s="1" t="s">
        <v>4</v>
      </c>
      <c r="E3" s="1">
        <v>97886.964999999997</v>
      </c>
      <c r="F3" s="1">
        <v>1677.402</v>
      </c>
      <c r="G3" s="1">
        <v>1458</v>
      </c>
      <c r="H3" s="1">
        <v>1912</v>
      </c>
      <c r="N3" s="6" t="s">
        <v>298</v>
      </c>
      <c r="O3" s="4">
        <v>0.9506944444444444</v>
      </c>
      <c r="P3">
        <v>123.47400000000016</v>
      </c>
      <c r="R3" s="4">
        <v>1</v>
      </c>
      <c r="S3">
        <f>AVERAGE(P11:P17)</f>
        <v>615.30064285714286</v>
      </c>
      <c r="T3">
        <f>STDEV(P11:P17)</f>
        <v>731.69286780820312</v>
      </c>
    </row>
    <row r="4" spans="1:20" x14ac:dyDescent="0.35">
      <c r="C4" s="4"/>
      <c r="D4" s="1" t="s">
        <v>4</v>
      </c>
      <c r="E4" s="1">
        <v>85229.793000000005</v>
      </c>
      <c r="F4" s="1">
        <v>1677.835</v>
      </c>
      <c r="G4" s="1">
        <v>1394</v>
      </c>
      <c r="H4" s="1">
        <v>1958</v>
      </c>
      <c r="N4" s="6" t="s">
        <v>299</v>
      </c>
      <c r="O4" s="4">
        <v>0.9506944444444444</v>
      </c>
      <c r="P4">
        <v>1113.9105</v>
      </c>
      <c r="R4" s="4">
        <v>1.0347222222222221</v>
      </c>
      <c r="S4">
        <f>AVERAGE(P18:P25,P10)</f>
        <v>425.7135277777777</v>
      </c>
      <c r="T4">
        <f>STDEV(P18:P25,P10)</f>
        <v>469.78853078437135</v>
      </c>
    </row>
    <row r="5" spans="1:20" x14ac:dyDescent="0.35">
      <c r="C5" s="4"/>
      <c r="D5" s="1" t="s">
        <v>4</v>
      </c>
      <c r="E5" s="1">
        <v>123339.819</v>
      </c>
      <c r="F5" s="1">
        <v>1709.259</v>
      </c>
      <c r="G5" s="1">
        <v>1423</v>
      </c>
      <c r="H5" s="1">
        <v>2006</v>
      </c>
      <c r="N5" s="6" t="s">
        <v>300</v>
      </c>
      <c r="O5" s="4">
        <v>0.9506944444444444</v>
      </c>
      <c r="P5">
        <v>272.40225000000009</v>
      </c>
    </row>
    <row r="6" spans="1:20" x14ac:dyDescent="0.35">
      <c r="C6" s="4"/>
      <c r="D6" s="1" t="s">
        <v>4</v>
      </c>
      <c r="E6" s="1">
        <v>144775.05900000001</v>
      </c>
      <c r="F6" s="1">
        <v>1725.0139999999999</v>
      </c>
      <c r="G6" s="1">
        <v>1499</v>
      </c>
      <c r="H6" s="1">
        <v>2001</v>
      </c>
      <c r="N6" s="6" t="s">
        <v>301</v>
      </c>
      <c r="O6" s="4">
        <v>0.95138888888888884</v>
      </c>
      <c r="P6">
        <v>260.18700000000013</v>
      </c>
    </row>
    <row r="7" spans="1:20" x14ac:dyDescent="0.35">
      <c r="A7" s="6" t="s">
        <v>298</v>
      </c>
      <c r="B7" s="7">
        <v>0.49236111111111108</v>
      </c>
      <c r="C7" s="4">
        <f t="shared" si="0"/>
        <v>0.9506944444444444</v>
      </c>
      <c r="D7" s="1" t="s">
        <v>3</v>
      </c>
      <c r="E7" s="1">
        <v>2948.2829999999999</v>
      </c>
      <c r="F7" s="1">
        <v>1883.3820000000001</v>
      </c>
      <c r="G7" s="1">
        <v>1575</v>
      </c>
      <c r="H7" s="1">
        <v>2228</v>
      </c>
      <c r="I7">
        <f>AVERAGE(F8:F11)</f>
        <v>1759.9079999999999</v>
      </c>
      <c r="J7">
        <f>F7-I7</f>
        <v>123.47400000000016</v>
      </c>
      <c r="N7" s="6" t="s">
        <v>302</v>
      </c>
      <c r="O7" s="4">
        <v>0.95138888888888884</v>
      </c>
      <c r="P7">
        <v>644.67024999999967</v>
      </c>
    </row>
    <row r="8" spans="1:20" x14ac:dyDescent="0.35">
      <c r="C8" s="4"/>
      <c r="D8" s="1" t="s">
        <v>4</v>
      </c>
      <c r="E8" s="1">
        <v>90051.259000000005</v>
      </c>
      <c r="F8" s="1">
        <v>1732.1579999999999</v>
      </c>
      <c r="G8" s="1">
        <v>1498</v>
      </c>
      <c r="H8" s="1">
        <v>1971</v>
      </c>
      <c r="N8" s="6" t="s">
        <v>303</v>
      </c>
      <c r="O8" s="4">
        <v>0.95208333333333328</v>
      </c>
      <c r="P8">
        <v>2399.73425</v>
      </c>
    </row>
    <row r="9" spans="1:20" x14ac:dyDescent="0.35">
      <c r="C9" s="4"/>
      <c r="D9" s="1" t="s">
        <v>4</v>
      </c>
      <c r="E9" s="1">
        <v>71451.350999999995</v>
      </c>
      <c r="F9" s="1">
        <v>1755.4839999999999</v>
      </c>
      <c r="G9" s="1">
        <v>1482</v>
      </c>
      <c r="H9" s="1">
        <v>2031</v>
      </c>
      <c r="N9" s="6" t="s">
        <v>304</v>
      </c>
      <c r="O9" s="4">
        <v>0.95277777777777772</v>
      </c>
      <c r="P9">
        <v>231.30225000000019</v>
      </c>
    </row>
    <row r="10" spans="1:20" x14ac:dyDescent="0.35">
      <c r="C10" s="4"/>
      <c r="D10" s="1" t="s">
        <v>4</v>
      </c>
      <c r="E10" s="1">
        <v>110174.777</v>
      </c>
      <c r="F10" s="1">
        <v>1784.191</v>
      </c>
      <c r="G10" s="1">
        <v>1487</v>
      </c>
      <c r="H10" s="1">
        <v>2079</v>
      </c>
      <c r="N10" s="6" t="s">
        <v>305</v>
      </c>
      <c r="O10" s="4">
        <v>1.0395833333333333</v>
      </c>
      <c r="P10">
        <v>176.82399999999984</v>
      </c>
    </row>
    <row r="11" spans="1:20" x14ac:dyDescent="0.35">
      <c r="C11" s="4"/>
      <c r="D11" s="1" t="s">
        <v>4</v>
      </c>
      <c r="E11" s="1">
        <v>126828.95</v>
      </c>
      <c r="F11" s="1">
        <v>1767.799</v>
      </c>
      <c r="G11" s="1">
        <v>1556</v>
      </c>
      <c r="H11" s="1">
        <v>2004</v>
      </c>
      <c r="N11" s="6" t="s">
        <v>306</v>
      </c>
      <c r="O11" s="4">
        <v>1</v>
      </c>
      <c r="P11">
        <v>121.44624999999996</v>
      </c>
    </row>
    <row r="12" spans="1:20" x14ac:dyDescent="0.35">
      <c r="A12" s="6" t="s">
        <v>299</v>
      </c>
      <c r="B12" s="7">
        <v>0.49236111111111108</v>
      </c>
      <c r="C12" s="4">
        <f t="shared" si="0"/>
        <v>0.9506944444444444</v>
      </c>
      <c r="D12" s="1" t="s">
        <v>3</v>
      </c>
      <c r="E12" s="1">
        <v>2774.3209999999999</v>
      </c>
      <c r="F12" s="1">
        <v>2835.9769999999999</v>
      </c>
      <c r="G12" s="1">
        <v>1867</v>
      </c>
      <c r="H12" s="1">
        <v>4636</v>
      </c>
      <c r="I12">
        <f>AVERAGE(F13:F16)</f>
        <v>1722.0664999999999</v>
      </c>
      <c r="J12">
        <f>F12-I12</f>
        <v>1113.9105</v>
      </c>
      <c r="N12" s="6" t="s">
        <v>307</v>
      </c>
      <c r="O12" s="4">
        <v>1</v>
      </c>
      <c r="P12">
        <v>1514.2392500000001</v>
      </c>
    </row>
    <row r="13" spans="1:20" x14ac:dyDescent="0.35">
      <c r="C13" s="4"/>
      <c r="D13" s="1" t="s">
        <v>4</v>
      </c>
      <c r="E13" s="1">
        <v>100825.355</v>
      </c>
      <c r="F13" s="1">
        <v>1692.944</v>
      </c>
      <c r="G13" s="1">
        <v>1488</v>
      </c>
      <c r="H13" s="1">
        <v>1956</v>
      </c>
      <c r="N13" s="6" t="s">
        <v>308</v>
      </c>
      <c r="O13" s="4">
        <v>1.0006944444444446</v>
      </c>
      <c r="P13">
        <v>259.01900000000023</v>
      </c>
    </row>
    <row r="14" spans="1:20" x14ac:dyDescent="0.35">
      <c r="C14" s="4"/>
      <c r="D14" s="1" t="s">
        <v>4</v>
      </c>
      <c r="E14" s="1">
        <v>103564.224</v>
      </c>
      <c r="F14" s="1">
        <v>1739.2950000000001</v>
      </c>
      <c r="G14" s="1">
        <v>1481</v>
      </c>
      <c r="H14" s="1">
        <v>2069</v>
      </c>
      <c r="N14" s="6" t="s">
        <v>309</v>
      </c>
      <c r="O14" s="4">
        <v>1.0013888888888889</v>
      </c>
      <c r="P14">
        <v>1836.7914999999998</v>
      </c>
    </row>
    <row r="15" spans="1:20" x14ac:dyDescent="0.35">
      <c r="C15" s="4"/>
      <c r="D15" s="1" t="s">
        <v>4</v>
      </c>
      <c r="E15" s="1">
        <v>117780.458</v>
      </c>
      <c r="F15" s="1">
        <v>1755.69</v>
      </c>
      <c r="G15" s="1">
        <v>1496</v>
      </c>
      <c r="H15" s="1">
        <v>2021</v>
      </c>
      <c r="N15" s="6" t="s">
        <v>310</v>
      </c>
      <c r="O15" s="4">
        <v>1.0013888888888889</v>
      </c>
      <c r="P15">
        <v>212.67475000000013</v>
      </c>
    </row>
    <row r="16" spans="1:20" x14ac:dyDescent="0.35">
      <c r="C16" s="4"/>
      <c r="D16" s="1" t="s">
        <v>4</v>
      </c>
      <c r="E16" s="1">
        <v>84913.198999999993</v>
      </c>
      <c r="F16" s="1">
        <v>1700.337</v>
      </c>
      <c r="G16" s="1">
        <v>1497</v>
      </c>
      <c r="H16" s="1">
        <v>1913</v>
      </c>
      <c r="N16" s="6" t="s">
        <v>311</v>
      </c>
      <c r="O16" s="4">
        <v>1.0013888888888889</v>
      </c>
      <c r="P16">
        <v>218.59050000000002</v>
      </c>
    </row>
    <row r="17" spans="1:16" x14ac:dyDescent="0.35">
      <c r="A17" s="6" t="s">
        <v>300</v>
      </c>
      <c r="B17" s="7">
        <v>0.49236111111111108</v>
      </c>
      <c r="C17" s="4">
        <f t="shared" si="0"/>
        <v>0.9506944444444444</v>
      </c>
      <c r="D17" s="1" t="s">
        <v>3</v>
      </c>
      <c r="E17" s="1">
        <v>1146.0050000000001</v>
      </c>
      <c r="F17" s="1">
        <v>2176.741</v>
      </c>
      <c r="G17" s="1">
        <v>1932</v>
      </c>
      <c r="H17" s="1">
        <v>2458</v>
      </c>
      <c r="I17">
        <f>AVERAGE(F18:F21)</f>
        <v>1904.3387499999999</v>
      </c>
      <c r="J17">
        <f>F17-I17</f>
        <v>272.40225000000009</v>
      </c>
      <c r="N17" s="6" t="s">
        <v>312</v>
      </c>
      <c r="O17" s="4">
        <v>1.0013888888888889</v>
      </c>
      <c r="P17">
        <v>144.3432499999999</v>
      </c>
    </row>
    <row r="18" spans="1:16" x14ac:dyDescent="0.35">
      <c r="C18" s="4"/>
      <c r="D18" s="1" t="s">
        <v>4</v>
      </c>
      <c r="E18" s="1">
        <v>108697.337</v>
      </c>
      <c r="F18" s="1">
        <v>1884.3019999999999</v>
      </c>
      <c r="G18" s="1">
        <v>1114</v>
      </c>
      <c r="H18" s="1">
        <v>2148</v>
      </c>
      <c r="N18" s="6" t="s">
        <v>313</v>
      </c>
      <c r="O18" s="4">
        <v>1.0354166666666667</v>
      </c>
      <c r="P18">
        <v>1318.65075</v>
      </c>
    </row>
    <row r="19" spans="1:16" x14ac:dyDescent="0.35">
      <c r="C19" s="4"/>
      <c r="D19" s="1" t="s">
        <v>4</v>
      </c>
      <c r="E19" s="1">
        <v>111859.981</v>
      </c>
      <c r="F19" s="1">
        <v>1909.6869999999999</v>
      </c>
      <c r="G19" s="1">
        <v>1609</v>
      </c>
      <c r="H19" s="1">
        <v>2231</v>
      </c>
      <c r="N19" s="6" t="s">
        <v>314</v>
      </c>
      <c r="O19" s="4">
        <v>1.0354166666666667</v>
      </c>
      <c r="P19">
        <v>94.570999999999913</v>
      </c>
    </row>
    <row r="20" spans="1:16" x14ac:dyDescent="0.35">
      <c r="C20" s="4"/>
      <c r="D20" s="1" t="s">
        <v>4</v>
      </c>
      <c r="E20" s="1">
        <v>115457.942</v>
      </c>
      <c r="F20" s="1">
        <v>1915.471</v>
      </c>
      <c r="G20" s="1">
        <v>1649</v>
      </c>
      <c r="H20" s="1">
        <v>2235</v>
      </c>
      <c r="N20" s="6" t="s">
        <v>315</v>
      </c>
      <c r="O20" s="4">
        <v>1.0354166666666667</v>
      </c>
      <c r="P20">
        <v>149.74250000000006</v>
      </c>
    </row>
    <row r="21" spans="1:16" x14ac:dyDescent="0.35">
      <c r="C21" s="4"/>
      <c r="D21" s="1" t="s">
        <v>4</v>
      </c>
      <c r="E21" s="1">
        <v>129506.81</v>
      </c>
      <c r="F21" s="1">
        <v>1907.895</v>
      </c>
      <c r="G21" s="1">
        <v>1681</v>
      </c>
      <c r="H21" s="1">
        <v>2176</v>
      </c>
      <c r="N21" s="6" t="s">
        <v>316</v>
      </c>
      <c r="O21" s="4">
        <v>1.0361111111111112</v>
      </c>
      <c r="P21">
        <v>275.1574999999998</v>
      </c>
    </row>
    <row r="22" spans="1:16" x14ac:dyDescent="0.35">
      <c r="A22" s="6" t="s">
        <v>301</v>
      </c>
      <c r="B22" s="7">
        <v>0.49305555555555558</v>
      </c>
      <c r="C22" s="4">
        <f t="shared" si="0"/>
        <v>0.95138888888888884</v>
      </c>
      <c r="D22" s="1" t="s">
        <v>3</v>
      </c>
      <c r="E22" s="1">
        <v>2001.799</v>
      </c>
      <c r="F22" s="1">
        <v>2258.3290000000002</v>
      </c>
      <c r="G22" s="1">
        <v>2031</v>
      </c>
      <c r="H22" s="1">
        <v>2484</v>
      </c>
      <c r="I22">
        <f>AVERAGE(F23:F26)</f>
        <v>1998.1420000000001</v>
      </c>
      <c r="J22">
        <f>F22-I22</f>
        <v>260.18700000000013</v>
      </c>
      <c r="N22" s="6" t="s">
        <v>317</v>
      </c>
      <c r="O22" s="4">
        <v>1.0361111111111112</v>
      </c>
      <c r="P22">
        <v>1175.4447500000001</v>
      </c>
    </row>
    <row r="23" spans="1:16" x14ac:dyDescent="0.35">
      <c r="C23" s="4"/>
      <c r="D23" s="1" t="s">
        <v>4</v>
      </c>
      <c r="E23" s="1">
        <v>77763.447</v>
      </c>
      <c r="F23" s="1">
        <v>1954.8430000000001</v>
      </c>
      <c r="G23" s="1">
        <v>1727</v>
      </c>
      <c r="H23" s="1">
        <v>2180</v>
      </c>
      <c r="N23" s="6" t="s">
        <v>318</v>
      </c>
      <c r="O23" s="4">
        <v>1.0361111111111112</v>
      </c>
      <c r="P23">
        <v>237.34225000000015</v>
      </c>
    </row>
    <row r="24" spans="1:16" x14ac:dyDescent="0.35">
      <c r="C24" s="4"/>
      <c r="D24" s="1" t="s">
        <v>4</v>
      </c>
      <c r="E24" s="1">
        <v>92068.721999999994</v>
      </c>
      <c r="F24" s="1">
        <v>1948.258</v>
      </c>
      <c r="G24" s="1">
        <v>1676</v>
      </c>
      <c r="H24" s="1">
        <v>2275</v>
      </c>
      <c r="N24" s="6" t="s">
        <v>319</v>
      </c>
      <c r="O24" s="4">
        <v>1.0361111111111112</v>
      </c>
      <c r="P24">
        <v>198.01024999999981</v>
      </c>
    </row>
    <row r="25" spans="1:16" x14ac:dyDescent="0.35">
      <c r="C25" s="4"/>
      <c r="D25" s="1" t="s">
        <v>4</v>
      </c>
      <c r="E25" s="1">
        <v>134882.315</v>
      </c>
      <c r="F25" s="1">
        <v>2029.739</v>
      </c>
      <c r="G25" s="1">
        <v>1704</v>
      </c>
      <c r="H25" s="1">
        <v>2342</v>
      </c>
      <c r="N25" s="6" t="s">
        <v>320</v>
      </c>
      <c r="O25" s="4">
        <v>1.0361111111111112</v>
      </c>
      <c r="P25">
        <v>205.67874999999981</v>
      </c>
    </row>
    <row r="26" spans="1:16" x14ac:dyDescent="0.35">
      <c r="C26" s="4"/>
      <c r="D26" s="1" t="s">
        <v>4</v>
      </c>
      <c r="E26" s="1">
        <v>118417.768</v>
      </c>
      <c r="F26" s="1">
        <v>2059.7280000000001</v>
      </c>
      <c r="G26" s="1">
        <v>1821</v>
      </c>
      <c r="H26" s="1">
        <v>2343</v>
      </c>
    </row>
    <row r="27" spans="1:16" x14ac:dyDescent="0.35">
      <c r="A27" s="6" t="s">
        <v>302</v>
      </c>
      <c r="B27" s="7">
        <v>0.49305555555555558</v>
      </c>
      <c r="C27" s="4">
        <f t="shared" si="0"/>
        <v>0.95138888888888884</v>
      </c>
      <c r="D27" s="1" t="s">
        <v>3</v>
      </c>
      <c r="E27" s="1">
        <v>4466.9459999999999</v>
      </c>
      <c r="F27" s="1">
        <v>2684.6219999999998</v>
      </c>
      <c r="G27" s="1">
        <v>1968</v>
      </c>
      <c r="H27" s="1">
        <v>3970</v>
      </c>
      <c r="I27">
        <f>AVERAGE(F28:F31)</f>
        <v>2039.9517500000002</v>
      </c>
      <c r="J27">
        <f>F27-I27</f>
        <v>644.67024999999967</v>
      </c>
    </row>
    <row r="28" spans="1:16" x14ac:dyDescent="0.35">
      <c r="C28" s="4"/>
      <c r="D28" s="1" t="s">
        <v>4</v>
      </c>
      <c r="E28" s="1">
        <v>79699.289000000004</v>
      </c>
      <c r="F28" s="1">
        <v>1972.8589999999999</v>
      </c>
      <c r="G28" s="1">
        <v>1103</v>
      </c>
      <c r="H28" s="1">
        <v>2252</v>
      </c>
    </row>
    <row r="29" spans="1:16" x14ac:dyDescent="0.35">
      <c r="C29" s="4"/>
      <c r="D29" s="1" t="s">
        <v>4</v>
      </c>
      <c r="E29" s="1">
        <v>143723.867</v>
      </c>
      <c r="F29" s="1">
        <v>2026.846</v>
      </c>
      <c r="G29" s="1">
        <v>1676</v>
      </c>
      <c r="H29" s="1">
        <v>2391</v>
      </c>
    </row>
    <row r="30" spans="1:16" x14ac:dyDescent="0.35">
      <c r="C30" s="4"/>
      <c r="D30" s="1" t="s">
        <v>4</v>
      </c>
      <c r="E30" s="1">
        <v>207557.17</v>
      </c>
      <c r="F30" s="1">
        <v>2107.5120000000002</v>
      </c>
      <c r="G30" s="1">
        <v>1761</v>
      </c>
      <c r="H30" s="1">
        <v>2490</v>
      </c>
    </row>
    <row r="31" spans="1:16" x14ac:dyDescent="0.35">
      <c r="C31" s="4"/>
      <c r="D31" s="1" t="s">
        <v>4</v>
      </c>
      <c r="E31" s="1">
        <v>115111.66800000001</v>
      </c>
      <c r="F31" s="1">
        <v>2052.59</v>
      </c>
      <c r="G31" s="1">
        <v>1777</v>
      </c>
      <c r="H31" s="1">
        <v>2301</v>
      </c>
    </row>
    <row r="32" spans="1:16" x14ac:dyDescent="0.35">
      <c r="A32" s="6" t="s">
        <v>303</v>
      </c>
      <c r="B32" s="7">
        <v>0.49374999999999997</v>
      </c>
      <c r="C32" s="4">
        <f t="shared" si="0"/>
        <v>0.95208333333333328</v>
      </c>
      <c r="D32" s="1" t="s">
        <v>3</v>
      </c>
      <c r="E32" s="1">
        <v>3125.5430000000001</v>
      </c>
      <c r="F32" s="1">
        <v>4426.415</v>
      </c>
      <c r="G32" s="1">
        <v>2403</v>
      </c>
      <c r="H32" s="1">
        <v>8496</v>
      </c>
      <c r="I32">
        <f>AVERAGE(F33:F36)</f>
        <v>2026.68075</v>
      </c>
      <c r="J32">
        <f>F32-I32</f>
        <v>2399.73425</v>
      </c>
    </row>
    <row r="33" spans="1:10" x14ac:dyDescent="0.35">
      <c r="C33" s="4"/>
      <c r="D33" s="1" t="s">
        <v>4</v>
      </c>
      <c r="E33" s="1">
        <v>97738.562000000005</v>
      </c>
      <c r="F33" s="1">
        <v>2002.0170000000001</v>
      </c>
      <c r="G33" s="1">
        <v>1784</v>
      </c>
      <c r="H33" s="1">
        <v>2289</v>
      </c>
    </row>
    <row r="34" spans="1:10" x14ac:dyDescent="0.35">
      <c r="C34" s="4"/>
      <c r="D34" s="1" t="s">
        <v>4</v>
      </c>
      <c r="E34" s="1">
        <v>90597.054000000004</v>
      </c>
      <c r="F34" s="1">
        <v>1982.0630000000001</v>
      </c>
      <c r="G34" s="1">
        <v>1683</v>
      </c>
      <c r="H34" s="1">
        <v>2308</v>
      </c>
    </row>
    <row r="35" spans="1:10" x14ac:dyDescent="0.35">
      <c r="C35" s="4"/>
      <c r="D35" s="1" t="s">
        <v>4</v>
      </c>
      <c r="E35" s="1">
        <v>146391.008</v>
      </c>
      <c r="F35" s="1">
        <v>2053.4090000000001</v>
      </c>
      <c r="G35" s="1">
        <v>1736</v>
      </c>
      <c r="H35" s="1">
        <v>2431</v>
      </c>
    </row>
    <row r="36" spans="1:10" x14ac:dyDescent="0.35">
      <c r="C36" s="4"/>
      <c r="D36" s="1" t="s">
        <v>4</v>
      </c>
      <c r="E36" s="1">
        <v>116546.235</v>
      </c>
      <c r="F36" s="1">
        <v>2069.2339999999999</v>
      </c>
      <c r="G36" s="1">
        <v>1859</v>
      </c>
      <c r="H36" s="1">
        <v>2343</v>
      </c>
    </row>
    <row r="37" spans="1:10" x14ac:dyDescent="0.35">
      <c r="A37" s="6" t="s">
        <v>304</v>
      </c>
      <c r="B37" s="7">
        <v>0.49444444444444446</v>
      </c>
      <c r="C37" s="4">
        <f t="shared" si="0"/>
        <v>0.95277777777777772</v>
      </c>
      <c r="D37" s="1" t="s">
        <v>3</v>
      </c>
      <c r="E37" s="1">
        <v>3638.36</v>
      </c>
      <c r="F37" s="1">
        <v>2187.4380000000001</v>
      </c>
      <c r="G37" s="1">
        <v>1862</v>
      </c>
      <c r="H37" s="1">
        <v>2503</v>
      </c>
      <c r="I37">
        <f>AVERAGE(F38:F41)</f>
        <v>1956.1357499999999</v>
      </c>
      <c r="J37">
        <f>F37-I37</f>
        <v>231.30225000000019</v>
      </c>
    </row>
    <row r="38" spans="1:10" x14ac:dyDescent="0.35">
      <c r="C38" s="4"/>
      <c r="D38" s="1" t="s">
        <v>4</v>
      </c>
      <c r="E38" s="1">
        <v>127429.16</v>
      </c>
      <c r="F38" s="1">
        <v>1919.6579999999999</v>
      </c>
      <c r="G38" s="1">
        <v>1668</v>
      </c>
      <c r="H38" s="1">
        <v>2243</v>
      </c>
    </row>
    <row r="39" spans="1:10" x14ac:dyDescent="0.35">
      <c r="C39" s="4"/>
      <c r="D39" s="1" t="s">
        <v>4</v>
      </c>
      <c r="E39" s="1">
        <v>120330.52499999999</v>
      </c>
      <c r="F39" s="1">
        <v>1928.623</v>
      </c>
      <c r="G39" s="1">
        <v>1627</v>
      </c>
      <c r="H39" s="1">
        <v>2295</v>
      </c>
    </row>
    <row r="40" spans="1:10" x14ac:dyDescent="0.35">
      <c r="C40" s="4"/>
      <c r="D40" s="1" t="s">
        <v>4</v>
      </c>
      <c r="E40" s="1">
        <v>112549.23299999999</v>
      </c>
      <c r="F40" s="1">
        <v>1974.067</v>
      </c>
      <c r="G40" s="1">
        <v>1648</v>
      </c>
      <c r="H40" s="1">
        <v>2273</v>
      </c>
    </row>
    <row r="41" spans="1:10" x14ac:dyDescent="0.35">
      <c r="C41" s="4"/>
      <c r="D41" s="1" t="s">
        <v>4</v>
      </c>
      <c r="E41" s="1">
        <v>123850.986</v>
      </c>
      <c r="F41" s="1">
        <v>2002.1949999999999</v>
      </c>
      <c r="G41" s="1">
        <v>1791</v>
      </c>
      <c r="H41" s="1">
        <v>2255</v>
      </c>
    </row>
    <row r="42" spans="1:10" x14ac:dyDescent="0.35">
      <c r="A42" s="6" t="s">
        <v>305</v>
      </c>
      <c r="B42" s="7">
        <v>0.58124999999999993</v>
      </c>
      <c r="C42" s="4">
        <f t="shared" si="0"/>
        <v>1.0395833333333333</v>
      </c>
      <c r="D42" s="1" t="s">
        <v>3</v>
      </c>
      <c r="E42" s="1">
        <v>3061.2350000000001</v>
      </c>
      <c r="F42" s="1">
        <v>1841.924</v>
      </c>
      <c r="G42" s="1">
        <v>1536</v>
      </c>
      <c r="H42" s="1">
        <v>2110</v>
      </c>
      <c r="I42">
        <f>AVERAGE(F43:F46)</f>
        <v>1665.1000000000001</v>
      </c>
      <c r="J42">
        <f>F42-I42</f>
        <v>176.82399999999984</v>
      </c>
    </row>
    <row r="43" spans="1:10" x14ac:dyDescent="0.35">
      <c r="C43" s="4"/>
      <c r="D43" s="1" t="s">
        <v>4</v>
      </c>
      <c r="E43" s="1">
        <v>63538.144999999997</v>
      </c>
      <c r="F43" s="1">
        <v>1586.4960000000001</v>
      </c>
      <c r="G43" s="1">
        <v>1404</v>
      </c>
      <c r="H43" s="1">
        <v>1813</v>
      </c>
    </row>
    <row r="44" spans="1:10" x14ac:dyDescent="0.35">
      <c r="C44" s="4"/>
      <c r="D44" s="1" t="s">
        <v>4</v>
      </c>
      <c r="E44" s="1">
        <v>97487.925000000003</v>
      </c>
      <c r="F44" s="1">
        <v>1662.6479999999999</v>
      </c>
      <c r="G44" s="1">
        <v>1418</v>
      </c>
      <c r="H44" s="1">
        <v>1939</v>
      </c>
    </row>
    <row r="45" spans="1:10" x14ac:dyDescent="0.35">
      <c r="C45" s="4"/>
      <c r="D45" s="1" t="s">
        <v>4</v>
      </c>
      <c r="E45" s="1">
        <v>51585.065000000002</v>
      </c>
      <c r="F45" s="1">
        <v>1713.5050000000001</v>
      </c>
      <c r="G45" s="1">
        <v>1518</v>
      </c>
      <c r="H45" s="1">
        <v>1919</v>
      </c>
    </row>
    <row r="46" spans="1:10" x14ac:dyDescent="0.35">
      <c r="C46" s="4"/>
      <c r="D46" s="1" t="s">
        <v>4</v>
      </c>
      <c r="E46" s="1">
        <v>97464.014999999999</v>
      </c>
      <c r="F46" s="1">
        <v>1697.751</v>
      </c>
      <c r="G46" s="1">
        <v>1519</v>
      </c>
      <c r="H46" s="1">
        <v>1932</v>
      </c>
    </row>
    <row r="47" spans="1:10" x14ac:dyDescent="0.35">
      <c r="A47" s="6" t="s">
        <v>306</v>
      </c>
      <c r="B47" s="7">
        <v>0.54166666666666663</v>
      </c>
      <c r="C47" s="4">
        <f t="shared" si="0"/>
        <v>1</v>
      </c>
      <c r="D47" s="1" t="s">
        <v>3</v>
      </c>
      <c r="E47" s="1">
        <v>3480.8870000000002</v>
      </c>
      <c r="F47" s="1">
        <v>1753.9359999999999</v>
      </c>
      <c r="G47" s="1">
        <v>1497</v>
      </c>
      <c r="H47" s="1">
        <v>2083</v>
      </c>
      <c r="I47">
        <f>AVERAGE(F48:F51)</f>
        <v>1632.48975</v>
      </c>
      <c r="J47">
        <f>F47-I47</f>
        <v>121.44624999999996</v>
      </c>
    </row>
    <row r="48" spans="1:10" x14ac:dyDescent="0.35">
      <c r="C48" s="4"/>
      <c r="D48" s="1" t="s">
        <v>4</v>
      </c>
      <c r="E48" s="1">
        <v>91231.891000000003</v>
      </c>
      <c r="F48" s="1">
        <v>1607.905</v>
      </c>
      <c r="G48" s="1">
        <v>1399</v>
      </c>
      <c r="H48" s="1">
        <v>1860</v>
      </c>
    </row>
    <row r="49" spans="1:10" x14ac:dyDescent="0.35">
      <c r="C49" s="4"/>
      <c r="D49" s="1" t="s">
        <v>4</v>
      </c>
      <c r="E49" s="1">
        <v>109704.833</v>
      </c>
      <c r="F49" s="1">
        <v>1637.076</v>
      </c>
      <c r="G49" s="1">
        <v>1369</v>
      </c>
      <c r="H49" s="1">
        <v>1910</v>
      </c>
    </row>
    <row r="50" spans="1:10" x14ac:dyDescent="0.35">
      <c r="C50" s="4"/>
      <c r="D50" s="1" t="s">
        <v>4</v>
      </c>
      <c r="E50" s="1">
        <v>103026.674</v>
      </c>
      <c r="F50" s="1">
        <v>1649.894</v>
      </c>
      <c r="G50" s="1">
        <v>1364</v>
      </c>
      <c r="H50" s="1">
        <v>1919</v>
      </c>
    </row>
    <row r="51" spans="1:10" x14ac:dyDescent="0.35">
      <c r="C51" s="4"/>
      <c r="D51" s="1" t="s">
        <v>4</v>
      </c>
      <c r="E51" s="1">
        <v>100526.07399999999</v>
      </c>
      <c r="F51" s="1">
        <v>1635.0840000000001</v>
      </c>
      <c r="G51" s="1">
        <v>1424</v>
      </c>
      <c r="H51" s="1">
        <v>1887</v>
      </c>
    </row>
    <row r="52" spans="1:10" x14ac:dyDescent="0.35">
      <c r="A52" s="6" t="s">
        <v>307</v>
      </c>
      <c r="B52" s="7">
        <v>0.54166666666666663</v>
      </c>
      <c r="C52" s="4">
        <f t="shared" si="0"/>
        <v>1</v>
      </c>
      <c r="D52" s="1" t="s">
        <v>3</v>
      </c>
      <c r="E52" s="1">
        <v>2987.8580000000002</v>
      </c>
      <c r="F52" s="1">
        <v>3255.3229999999999</v>
      </c>
      <c r="G52" s="1">
        <v>1796</v>
      </c>
      <c r="H52" s="1">
        <v>6398</v>
      </c>
      <c r="I52">
        <f>AVERAGE(F53:F56)</f>
        <v>1741.0837499999998</v>
      </c>
      <c r="J52">
        <f>F52-I52</f>
        <v>1514.2392500000001</v>
      </c>
    </row>
    <row r="53" spans="1:10" x14ac:dyDescent="0.35">
      <c r="C53" s="4"/>
      <c r="D53" s="1" t="s">
        <v>4</v>
      </c>
      <c r="E53" s="1">
        <v>66118.717000000004</v>
      </c>
      <c r="F53" s="1">
        <v>1672.6489999999999</v>
      </c>
      <c r="G53" s="1">
        <v>1480</v>
      </c>
      <c r="H53" s="1">
        <v>1961</v>
      </c>
    </row>
    <row r="54" spans="1:10" x14ac:dyDescent="0.35">
      <c r="C54" s="4"/>
      <c r="D54" s="1" t="s">
        <v>4</v>
      </c>
      <c r="E54" s="1">
        <v>77169.832999999999</v>
      </c>
      <c r="F54" s="1">
        <v>1753.6310000000001</v>
      </c>
      <c r="G54" s="1">
        <v>1507</v>
      </c>
      <c r="H54" s="1">
        <v>2014</v>
      </c>
    </row>
    <row r="55" spans="1:10" x14ac:dyDescent="0.35">
      <c r="C55" s="4"/>
      <c r="D55" s="1" t="s">
        <v>4</v>
      </c>
      <c r="E55" s="1">
        <v>101033.12</v>
      </c>
      <c r="F55" s="1">
        <v>1777.788</v>
      </c>
      <c r="G55" s="1">
        <v>1530</v>
      </c>
      <c r="H55" s="1">
        <v>2018</v>
      </c>
    </row>
    <row r="56" spans="1:10" x14ac:dyDescent="0.35">
      <c r="C56" s="4"/>
      <c r="D56" s="1" t="s">
        <v>4</v>
      </c>
      <c r="E56" s="1">
        <v>98605.898000000001</v>
      </c>
      <c r="F56" s="1">
        <v>1760.2670000000001</v>
      </c>
      <c r="G56" s="1">
        <v>1520</v>
      </c>
      <c r="H56" s="1">
        <v>2004</v>
      </c>
    </row>
    <row r="57" spans="1:10" x14ac:dyDescent="0.35">
      <c r="A57" s="6" t="s">
        <v>308</v>
      </c>
      <c r="B57" s="7">
        <v>0.54236111111111118</v>
      </c>
      <c r="C57" s="4">
        <f t="shared" ref="C57:C117" si="1">B57+$L$2</f>
        <v>1.0006944444444446</v>
      </c>
      <c r="D57" s="1" t="s">
        <v>3</v>
      </c>
      <c r="E57" s="1">
        <v>1420.5519999999999</v>
      </c>
      <c r="F57" s="1">
        <v>2136.9090000000001</v>
      </c>
      <c r="G57" s="1">
        <v>1928</v>
      </c>
      <c r="H57" s="1">
        <v>2351</v>
      </c>
      <c r="I57">
        <f>AVERAGE(F58:F61)</f>
        <v>1877.8899999999999</v>
      </c>
      <c r="J57">
        <f>F57-I57</f>
        <v>259.01900000000023</v>
      </c>
    </row>
    <row r="58" spans="1:10" x14ac:dyDescent="0.35">
      <c r="C58" s="4"/>
      <c r="D58" s="1" t="s">
        <v>4</v>
      </c>
      <c r="E58" s="1">
        <v>100976.232</v>
      </c>
      <c r="F58" s="1">
        <v>1814.0440000000001</v>
      </c>
      <c r="G58" s="1">
        <v>1441</v>
      </c>
      <c r="H58" s="1">
        <v>2072</v>
      </c>
    </row>
    <row r="59" spans="1:10" x14ac:dyDescent="0.35">
      <c r="C59" s="4"/>
      <c r="D59" s="1" t="s">
        <v>4</v>
      </c>
      <c r="E59" s="1">
        <v>131980.20199999999</v>
      </c>
      <c r="F59" s="1">
        <v>1868.491</v>
      </c>
      <c r="G59" s="1">
        <v>1521</v>
      </c>
      <c r="H59" s="1">
        <v>2207</v>
      </c>
    </row>
    <row r="60" spans="1:10" x14ac:dyDescent="0.35">
      <c r="C60" s="4"/>
      <c r="D60" s="1" t="s">
        <v>4</v>
      </c>
      <c r="E60" s="1">
        <v>88629.883000000002</v>
      </c>
      <c r="F60" s="1">
        <v>1923.1569999999999</v>
      </c>
      <c r="G60" s="1">
        <v>1685</v>
      </c>
      <c r="H60" s="1">
        <v>2200</v>
      </c>
    </row>
    <row r="61" spans="1:10" x14ac:dyDescent="0.35">
      <c r="C61" s="4"/>
      <c r="D61" s="1" t="s">
        <v>4</v>
      </c>
      <c r="E61" s="1">
        <v>178179.86799999999</v>
      </c>
      <c r="F61" s="1">
        <v>1905.8679999999999</v>
      </c>
      <c r="G61" s="1">
        <v>1574</v>
      </c>
      <c r="H61" s="1">
        <v>2207</v>
      </c>
    </row>
    <row r="62" spans="1:10" x14ac:dyDescent="0.35">
      <c r="A62" s="6" t="s">
        <v>309</v>
      </c>
      <c r="B62" s="7">
        <v>0.54305555555555551</v>
      </c>
      <c r="C62" s="4">
        <f t="shared" si="1"/>
        <v>1.0013888888888889</v>
      </c>
      <c r="D62" s="1" t="s">
        <v>3</v>
      </c>
      <c r="E62" s="1">
        <v>3180.7820000000002</v>
      </c>
      <c r="F62" s="1">
        <v>3852.35</v>
      </c>
      <c r="G62" s="1">
        <v>2174</v>
      </c>
      <c r="H62" s="1">
        <v>6930</v>
      </c>
      <c r="I62">
        <f>AVERAGE(F63:F66)</f>
        <v>2015.5585000000001</v>
      </c>
      <c r="J62">
        <f>F62-I62</f>
        <v>1836.7914999999998</v>
      </c>
    </row>
    <row r="63" spans="1:10" x14ac:dyDescent="0.35">
      <c r="C63" s="4"/>
      <c r="D63" s="1" t="s">
        <v>4</v>
      </c>
      <c r="E63" s="1">
        <v>43505.317999999999</v>
      </c>
      <c r="F63" s="1">
        <v>1937.327</v>
      </c>
      <c r="G63" s="1">
        <v>1737</v>
      </c>
      <c r="H63" s="1">
        <v>2143</v>
      </c>
    </row>
    <row r="64" spans="1:10" x14ac:dyDescent="0.35">
      <c r="C64" s="4"/>
      <c r="D64" s="1" t="s">
        <v>4</v>
      </c>
      <c r="E64" s="1">
        <v>130179.572</v>
      </c>
      <c r="F64" s="1">
        <v>2035.444</v>
      </c>
      <c r="G64" s="1">
        <v>1708</v>
      </c>
      <c r="H64" s="1">
        <v>2404</v>
      </c>
    </row>
    <row r="65" spans="1:10" x14ac:dyDescent="0.35">
      <c r="C65" s="4"/>
      <c r="D65" s="1" t="s">
        <v>4</v>
      </c>
      <c r="E65" s="1">
        <v>96821.758000000002</v>
      </c>
      <c r="F65" s="1">
        <v>2051.4609999999998</v>
      </c>
      <c r="G65" s="1">
        <v>1754</v>
      </c>
      <c r="H65" s="1">
        <v>2367</v>
      </c>
    </row>
    <row r="66" spans="1:10" x14ac:dyDescent="0.35">
      <c r="C66" s="4"/>
      <c r="D66" s="1" t="s">
        <v>4</v>
      </c>
      <c r="E66" s="1">
        <v>127819.95600000001</v>
      </c>
      <c r="F66" s="1">
        <v>2038.002</v>
      </c>
      <c r="G66" s="1">
        <v>1799</v>
      </c>
      <c r="H66" s="1">
        <v>2338</v>
      </c>
    </row>
    <row r="67" spans="1:10" x14ac:dyDescent="0.35">
      <c r="A67" s="6" t="s">
        <v>310</v>
      </c>
      <c r="B67" s="7">
        <v>0.54305555555555551</v>
      </c>
      <c r="C67" s="4">
        <f t="shared" si="1"/>
        <v>1.0013888888888889</v>
      </c>
      <c r="D67" s="1" t="s">
        <v>3</v>
      </c>
      <c r="E67" s="1">
        <v>1990.2560000000001</v>
      </c>
      <c r="F67" s="1">
        <v>2177.239</v>
      </c>
      <c r="G67" s="1">
        <v>1946</v>
      </c>
      <c r="H67" s="1">
        <v>2488</v>
      </c>
      <c r="I67">
        <f>AVERAGE(F68:F71)</f>
        <v>1964.5642499999999</v>
      </c>
      <c r="J67">
        <f>F67-I67</f>
        <v>212.67475000000013</v>
      </c>
    </row>
    <row r="68" spans="1:10" x14ac:dyDescent="0.35">
      <c r="C68" s="4"/>
      <c r="D68" s="1" t="s">
        <v>4</v>
      </c>
      <c r="E68" s="1">
        <v>58995.347999999998</v>
      </c>
      <c r="F68" s="1">
        <v>1899.3420000000001</v>
      </c>
      <c r="G68" s="1">
        <v>1705</v>
      </c>
      <c r="H68" s="1">
        <v>2116</v>
      </c>
    </row>
    <row r="69" spans="1:10" x14ac:dyDescent="0.35">
      <c r="C69" s="4"/>
      <c r="D69" s="1" t="s">
        <v>4</v>
      </c>
      <c r="E69" s="1">
        <v>129606.57</v>
      </c>
      <c r="F69" s="1">
        <v>1987.134</v>
      </c>
      <c r="G69" s="1">
        <v>1650</v>
      </c>
      <c r="H69" s="1">
        <v>2346</v>
      </c>
    </row>
    <row r="70" spans="1:10" x14ac:dyDescent="0.35">
      <c r="C70" s="4"/>
      <c r="D70" s="1" t="s">
        <v>4</v>
      </c>
      <c r="E70" s="1">
        <v>114455.394</v>
      </c>
      <c r="F70" s="1">
        <v>1977.367</v>
      </c>
      <c r="G70" s="1">
        <v>1699</v>
      </c>
      <c r="H70" s="1">
        <v>2299</v>
      </c>
    </row>
    <row r="71" spans="1:10" x14ac:dyDescent="0.35">
      <c r="C71" s="4"/>
      <c r="D71" s="1" t="s">
        <v>4</v>
      </c>
      <c r="E71" s="1">
        <v>141478.027</v>
      </c>
      <c r="F71" s="1">
        <v>1994.414</v>
      </c>
      <c r="G71" s="1">
        <v>1696</v>
      </c>
      <c r="H71" s="1">
        <v>2271</v>
      </c>
    </row>
    <row r="72" spans="1:10" x14ac:dyDescent="0.35">
      <c r="A72" s="6" t="s">
        <v>311</v>
      </c>
      <c r="B72" s="7">
        <v>0.54305555555555551</v>
      </c>
      <c r="C72" s="4">
        <f t="shared" si="1"/>
        <v>1.0013888888888889</v>
      </c>
      <c r="D72" s="1" t="s">
        <v>3</v>
      </c>
      <c r="E72" s="1">
        <v>3791.71</v>
      </c>
      <c r="F72" s="1">
        <v>2213.364</v>
      </c>
      <c r="G72" s="1">
        <v>1809</v>
      </c>
      <c r="H72" s="1">
        <v>2599</v>
      </c>
      <c r="I72">
        <f>AVERAGE(F73:F76)</f>
        <v>1994.7735</v>
      </c>
      <c r="J72">
        <f>F72-I72</f>
        <v>218.59050000000002</v>
      </c>
    </row>
    <row r="73" spans="1:10" x14ac:dyDescent="0.35">
      <c r="C73" s="4"/>
      <c r="D73" s="1" t="s">
        <v>4</v>
      </c>
      <c r="E73" s="1">
        <v>89561.527000000002</v>
      </c>
      <c r="F73" s="1">
        <v>1964.249</v>
      </c>
      <c r="G73" s="1">
        <v>1707</v>
      </c>
      <c r="H73" s="1">
        <v>2222</v>
      </c>
    </row>
    <row r="74" spans="1:10" x14ac:dyDescent="0.35">
      <c r="C74" s="4"/>
      <c r="D74" s="1" t="s">
        <v>4</v>
      </c>
      <c r="E74" s="1">
        <v>71011.087</v>
      </c>
      <c r="F74" s="1">
        <v>1922.8240000000001</v>
      </c>
      <c r="G74" s="1">
        <v>1637</v>
      </c>
      <c r="H74" s="1">
        <v>2227</v>
      </c>
    </row>
    <row r="75" spans="1:10" x14ac:dyDescent="0.35">
      <c r="C75" s="4"/>
      <c r="D75" s="1" t="s">
        <v>4</v>
      </c>
      <c r="E75" s="1">
        <v>118938.005</v>
      </c>
      <c r="F75" s="1">
        <v>2036.008</v>
      </c>
      <c r="G75" s="1">
        <v>1682</v>
      </c>
      <c r="H75" s="1">
        <v>2373</v>
      </c>
    </row>
    <row r="76" spans="1:10" x14ac:dyDescent="0.35">
      <c r="C76" s="4"/>
      <c r="D76" s="1" t="s">
        <v>4</v>
      </c>
      <c r="E76" s="1">
        <v>125582.361</v>
      </c>
      <c r="F76" s="1">
        <v>2056.0129999999999</v>
      </c>
      <c r="G76" s="1">
        <v>1769</v>
      </c>
      <c r="H76" s="1">
        <v>2348</v>
      </c>
    </row>
    <row r="77" spans="1:10" x14ac:dyDescent="0.35">
      <c r="A77" s="6" t="s">
        <v>312</v>
      </c>
      <c r="B77" s="7">
        <v>0.54305555555555551</v>
      </c>
      <c r="C77" s="4">
        <f t="shared" si="1"/>
        <v>1.0013888888888889</v>
      </c>
      <c r="D77" s="1" t="s">
        <v>3</v>
      </c>
      <c r="E77" s="1">
        <v>4100.884</v>
      </c>
      <c r="F77" s="1">
        <v>2213.9659999999999</v>
      </c>
      <c r="G77" s="1">
        <v>1850</v>
      </c>
      <c r="H77" s="1">
        <v>2542</v>
      </c>
      <c r="I77">
        <f>AVERAGE(F78:F81)</f>
        <v>2069.62275</v>
      </c>
      <c r="J77">
        <f>F77-I77</f>
        <v>144.3432499999999</v>
      </c>
    </row>
    <row r="78" spans="1:10" x14ac:dyDescent="0.35">
      <c r="C78" s="4"/>
      <c r="D78" s="1" t="s">
        <v>4</v>
      </c>
      <c r="E78" s="1">
        <v>166419.71299999999</v>
      </c>
      <c r="F78" s="1">
        <v>2036.973</v>
      </c>
      <c r="G78" s="1">
        <v>1708</v>
      </c>
      <c r="H78" s="1">
        <v>2377</v>
      </c>
    </row>
    <row r="79" spans="1:10" x14ac:dyDescent="0.35">
      <c r="C79" s="4"/>
      <c r="D79" s="1" t="s">
        <v>4</v>
      </c>
      <c r="E79" s="1">
        <v>148443.09899999999</v>
      </c>
      <c r="F79" s="1">
        <v>2055.14</v>
      </c>
      <c r="G79" s="1">
        <v>1717</v>
      </c>
      <c r="H79" s="1">
        <v>2440</v>
      </c>
    </row>
    <row r="80" spans="1:10" x14ac:dyDescent="0.35">
      <c r="C80" s="4"/>
      <c r="D80" s="1" t="s">
        <v>4</v>
      </c>
      <c r="E80" s="1">
        <v>219399.77100000001</v>
      </c>
      <c r="F80" s="1">
        <v>2108.4870000000001</v>
      </c>
      <c r="G80" s="1">
        <v>1773</v>
      </c>
      <c r="H80" s="1">
        <v>2453</v>
      </c>
    </row>
    <row r="81" spans="1:10" x14ac:dyDescent="0.35">
      <c r="C81" s="4"/>
      <c r="D81" s="1" t="s">
        <v>4</v>
      </c>
      <c r="E81" s="1">
        <v>162571.11499999999</v>
      </c>
      <c r="F81" s="1">
        <v>2077.8910000000001</v>
      </c>
      <c r="G81" s="1">
        <v>1832</v>
      </c>
      <c r="H81" s="1">
        <v>2362</v>
      </c>
    </row>
    <row r="82" spans="1:10" x14ac:dyDescent="0.35">
      <c r="A82" s="6" t="s">
        <v>313</v>
      </c>
      <c r="B82" s="7">
        <v>0.57708333333333328</v>
      </c>
      <c r="C82" s="4">
        <f t="shared" si="1"/>
        <v>1.0354166666666667</v>
      </c>
      <c r="D82" s="1" t="s">
        <v>3</v>
      </c>
      <c r="E82" s="1">
        <v>3168.415</v>
      </c>
      <c r="F82" s="1">
        <v>3038.06</v>
      </c>
      <c r="G82" s="1">
        <v>1802</v>
      </c>
      <c r="H82" s="1">
        <v>6019</v>
      </c>
      <c r="I82">
        <f>AVERAGE(F83:F86)</f>
        <v>1719.4092499999999</v>
      </c>
      <c r="J82">
        <f>F82-I82</f>
        <v>1318.65075</v>
      </c>
    </row>
    <row r="83" spans="1:10" x14ac:dyDescent="0.35">
      <c r="C83" s="4"/>
      <c r="D83" s="1" t="s">
        <v>4</v>
      </c>
      <c r="E83" s="1">
        <v>140465.58499999999</v>
      </c>
      <c r="F83" s="1">
        <v>1725.672</v>
      </c>
      <c r="G83" s="1">
        <v>1517</v>
      </c>
      <c r="H83" s="1">
        <v>2027</v>
      </c>
    </row>
    <row r="84" spans="1:10" x14ac:dyDescent="0.35">
      <c r="C84" s="4"/>
      <c r="D84" s="1" t="s">
        <v>4</v>
      </c>
      <c r="E84" s="1">
        <v>108017.97900000001</v>
      </c>
      <c r="F84" s="1">
        <v>1669.37</v>
      </c>
      <c r="G84" s="1">
        <v>1418</v>
      </c>
      <c r="H84" s="1">
        <v>1981</v>
      </c>
    </row>
    <row r="85" spans="1:10" x14ac:dyDescent="0.35">
      <c r="C85" s="4"/>
      <c r="D85" s="1" t="s">
        <v>4</v>
      </c>
      <c r="E85" s="1">
        <v>138015.27799999999</v>
      </c>
      <c r="F85" s="1">
        <v>1708.4179999999999</v>
      </c>
      <c r="G85" s="1">
        <v>1444</v>
      </c>
      <c r="H85" s="1">
        <v>2023</v>
      </c>
    </row>
    <row r="86" spans="1:10" x14ac:dyDescent="0.35">
      <c r="C86" s="4"/>
      <c r="D86" s="1" t="s">
        <v>4</v>
      </c>
      <c r="E86" s="1">
        <v>123224.394</v>
      </c>
      <c r="F86" s="1">
        <v>1774.1769999999999</v>
      </c>
      <c r="G86" s="1">
        <v>1570</v>
      </c>
      <c r="H86" s="1">
        <v>2058</v>
      </c>
    </row>
    <row r="87" spans="1:10" x14ac:dyDescent="0.35">
      <c r="A87" s="6" t="s">
        <v>314</v>
      </c>
      <c r="B87" s="7">
        <v>0.57708333333333328</v>
      </c>
      <c r="C87" s="4">
        <f t="shared" si="1"/>
        <v>1.0354166666666667</v>
      </c>
      <c r="D87" s="1" t="s">
        <v>3</v>
      </c>
      <c r="E87" s="1">
        <v>3134.6120000000001</v>
      </c>
      <c r="F87" s="1">
        <v>1714.077</v>
      </c>
      <c r="G87" s="1">
        <v>1407</v>
      </c>
      <c r="H87" s="1">
        <v>1970</v>
      </c>
      <c r="I87">
        <f>AVERAGE(F88:F91)</f>
        <v>1619.5060000000001</v>
      </c>
      <c r="J87">
        <f>F87-I87</f>
        <v>94.570999999999913</v>
      </c>
    </row>
    <row r="88" spans="1:10" x14ac:dyDescent="0.35">
      <c r="C88" s="4"/>
      <c r="D88" s="1" t="s">
        <v>4</v>
      </c>
      <c r="E88" s="1">
        <v>90793.277000000002</v>
      </c>
      <c r="F88" s="1">
        <v>1584.018</v>
      </c>
      <c r="G88" s="1">
        <v>1382</v>
      </c>
      <c r="H88" s="1">
        <v>1804</v>
      </c>
    </row>
    <row r="89" spans="1:10" x14ac:dyDescent="0.35">
      <c r="C89" s="4"/>
      <c r="D89" s="1" t="s">
        <v>4</v>
      </c>
      <c r="E89" s="1">
        <v>97029.523000000001</v>
      </c>
      <c r="F89" s="1">
        <v>1570.6079999999999</v>
      </c>
      <c r="G89" s="1">
        <v>1334</v>
      </c>
      <c r="H89" s="1">
        <v>1823</v>
      </c>
    </row>
    <row r="90" spans="1:10" x14ac:dyDescent="0.35">
      <c r="C90" s="4"/>
      <c r="D90" s="1" t="s">
        <v>4</v>
      </c>
      <c r="E90" s="1">
        <v>135779.33199999999</v>
      </c>
      <c r="F90" s="1">
        <v>1646.251</v>
      </c>
      <c r="G90" s="1">
        <v>1316</v>
      </c>
      <c r="H90" s="1">
        <v>1917</v>
      </c>
    </row>
    <row r="91" spans="1:10" x14ac:dyDescent="0.35">
      <c r="C91" s="4"/>
      <c r="D91" s="1" t="s">
        <v>4</v>
      </c>
      <c r="E91" s="1">
        <v>156895.505</v>
      </c>
      <c r="F91" s="1">
        <v>1677.1469999999999</v>
      </c>
      <c r="G91" s="1">
        <v>1474</v>
      </c>
      <c r="H91" s="1">
        <v>1914</v>
      </c>
    </row>
    <row r="92" spans="1:10" x14ac:dyDescent="0.35">
      <c r="A92" s="6" t="s">
        <v>315</v>
      </c>
      <c r="B92" s="7">
        <v>0.57708333333333328</v>
      </c>
      <c r="C92" s="4">
        <f t="shared" si="1"/>
        <v>1.0354166666666667</v>
      </c>
      <c r="D92" s="1" t="s">
        <v>3</v>
      </c>
      <c r="E92" s="1">
        <v>3260.7550000000001</v>
      </c>
      <c r="F92" s="1">
        <v>1779.8920000000001</v>
      </c>
      <c r="G92" s="1">
        <v>1477</v>
      </c>
      <c r="H92" s="1">
        <v>2070</v>
      </c>
      <c r="I92">
        <f>AVERAGE(F93:F96)</f>
        <v>1630.1495</v>
      </c>
      <c r="J92">
        <f>F92-I92</f>
        <v>149.74250000000006</v>
      </c>
    </row>
    <row r="93" spans="1:10" x14ac:dyDescent="0.35">
      <c r="C93" s="4"/>
      <c r="D93" s="1" t="s">
        <v>4</v>
      </c>
      <c r="E93" s="1">
        <v>63420.245999999999</v>
      </c>
      <c r="F93" s="1">
        <v>1616.212</v>
      </c>
      <c r="G93" s="1">
        <v>1439</v>
      </c>
      <c r="H93" s="1">
        <v>1814</v>
      </c>
    </row>
    <row r="94" spans="1:10" x14ac:dyDescent="0.35">
      <c r="C94" s="4"/>
      <c r="D94" s="1" t="s">
        <v>4</v>
      </c>
      <c r="E94" s="1">
        <v>63797.851000000002</v>
      </c>
      <c r="F94" s="1">
        <v>1555.395</v>
      </c>
      <c r="G94" s="1">
        <v>1314</v>
      </c>
      <c r="H94" s="1">
        <v>1853</v>
      </c>
    </row>
    <row r="95" spans="1:10" x14ac:dyDescent="0.35">
      <c r="C95" s="4"/>
      <c r="D95" s="1" t="s">
        <v>4</v>
      </c>
      <c r="E95" s="1">
        <v>104472.784</v>
      </c>
      <c r="F95" s="1">
        <v>1647.2090000000001</v>
      </c>
      <c r="G95" s="1">
        <v>1345</v>
      </c>
      <c r="H95" s="1">
        <v>1942</v>
      </c>
    </row>
    <row r="96" spans="1:10" x14ac:dyDescent="0.35">
      <c r="C96" s="4"/>
      <c r="D96" s="1" t="s">
        <v>4</v>
      </c>
      <c r="E96" s="1">
        <v>81875.873999999996</v>
      </c>
      <c r="F96" s="1">
        <v>1701.7819999999999</v>
      </c>
      <c r="G96" s="1">
        <v>1498</v>
      </c>
      <c r="H96" s="1">
        <v>1910</v>
      </c>
    </row>
    <row r="97" spans="1:10" x14ac:dyDescent="0.35">
      <c r="A97" s="6" t="s">
        <v>316</v>
      </c>
      <c r="B97" s="7">
        <v>0.57777777777777783</v>
      </c>
      <c r="C97" s="4">
        <f t="shared" si="1"/>
        <v>1.0361111111111112</v>
      </c>
      <c r="D97" s="1" t="s">
        <v>3</v>
      </c>
      <c r="E97" s="1">
        <v>1501.3489999999999</v>
      </c>
      <c r="F97" s="1">
        <v>2138.3589999999999</v>
      </c>
      <c r="G97" s="1">
        <v>1937</v>
      </c>
      <c r="H97" s="1">
        <v>2347</v>
      </c>
      <c r="I97">
        <f>AVERAGE(F98:F101)</f>
        <v>1863.2015000000001</v>
      </c>
      <c r="J97">
        <f>F97-I97</f>
        <v>275.1574999999998</v>
      </c>
    </row>
    <row r="98" spans="1:10" x14ac:dyDescent="0.35">
      <c r="C98" s="4"/>
      <c r="D98" s="1" t="s">
        <v>4</v>
      </c>
      <c r="E98" s="1">
        <v>134407.424</v>
      </c>
      <c r="F98" s="1">
        <v>1841.6020000000001</v>
      </c>
      <c r="G98" s="1">
        <v>1622</v>
      </c>
      <c r="H98" s="1">
        <v>2130</v>
      </c>
    </row>
    <row r="99" spans="1:10" x14ac:dyDescent="0.35">
      <c r="C99" s="4"/>
      <c r="D99" s="1" t="s">
        <v>4</v>
      </c>
      <c r="E99" s="1">
        <v>119979.303</v>
      </c>
      <c r="F99" s="1">
        <v>1809.318</v>
      </c>
      <c r="G99" s="1">
        <v>1398</v>
      </c>
      <c r="H99" s="1">
        <v>2137</v>
      </c>
    </row>
    <row r="100" spans="1:10" x14ac:dyDescent="0.35">
      <c r="C100" s="4"/>
      <c r="D100" s="1" t="s">
        <v>4</v>
      </c>
      <c r="E100" s="1">
        <v>150730.98699999999</v>
      </c>
      <c r="F100" s="1">
        <v>1890.5909999999999</v>
      </c>
      <c r="G100" s="1">
        <v>1526</v>
      </c>
      <c r="H100" s="1">
        <v>2216</v>
      </c>
    </row>
    <row r="101" spans="1:10" x14ac:dyDescent="0.35">
      <c r="C101" s="4"/>
      <c r="D101" s="1" t="s">
        <v>4</v>
      </c>
      <c r="E101" s="1">
        <v>112665.48299999999</v>
      </c>
      <c r="F101" s="1">
        <v>1911.2950000000001</v>
      </c>
      <c r="G101" s="1">
        <v>1693</v>
      </c>
      <c r="H101" s="1">
        <v>2151</v>
      </c>
    </row>
    <row r="102" spans="1:10" x14ac:dyDescent="0.35">
      <c r="A102" s="6" t="s">
        <v>317</v>
      </c>
      <c r="B102" s="7">
        <v>0.57777777777777783</v>
      </c>
      <c r="C102" s="4">
        <f t="shared" si="1"/>
        <v>1.0361111111111112</v>
      </c>
      <c r="D102" s="1" t="s">
        <v>3</v>
      </c>
      <c r="E102" s="1">
        <v>3243.4409999999998</v>
      </c>
      <c r="F102" s="1">
        <v>3133.511</v>
      </c>
      <c r="G102" s="1">
        <v>2122</v>
      </c>
      <c r="H102" s="1">
        <v>5174</v>
      </c>
      <c r="I102">
        <f>AVERAGE(F103:F106)</f>
        <v>1958.0662499999999</v>
      </c>
      <c r="J102">
        <f>F102-I102</f>
        <v>1175.4447500000001</v>
      </c>
    </row>
    <row r="103" spans="1:10" x14ac:dyDescent="0.35">
      <c r="C103" s="4"/>
      <c r="D103" s="1" t="s">
        <v>4</v>
      </c>
      <c r="E103" s="1">
        <v>103536.193</v>
      </c>
      <c r="F103" s="1">
        <v>1911.52</v>
      </c>
      <c r="G103" s="1">
        <v>1674</v>
      </c>
      <c r="H103" s="1">
        <v>2175</v>
      </c>
    </row>
    <row r="104" spans="1:10" x14ac:dyDescent="0.35">
      <c r="C104" s="4"/>
      <c r="D104" s="1" t="s">
        <v>4</v>
      </c>
      <c r="E104" s="1">
        <v>132969.55799999999</v>
      </c>
      <c r="F104" s="1">
        <v>1925.4570000000001</v>
      </c>
      <c r="G104" s="1">
        <v>1633</v>
      </c>
      <c r="H104" s="1">
        <v>2329</v>
      </c>
    </row>
    <row r="105" spans="1:10" x14ac:dyDescent="0.35">
      <c r="C105" s="4"/>
      <c r="D105" s="1" t="s">
        <v>4</v>
      </c>
      <c r="E105" s="1">
        <v>150817.55600000001</v>
      </c>
      <c r="F105" s="1">
        <v>1996.915</v>
      </c>
      <c r="G105" s="1">
        <v>1701</v>
      </c>
      <c r="H105" s="1">
        <v>2340</v>
      </c>
    </row>
    <row r="106" spans="1:10" x14ac:dyDescent="0.35">
      <c r="C106" s="4"/>
      <c r="D106" s="1" t="s">
        <v>4</v>
      </c>
      <c r="E106" s="1">
        <v>129045.11</v>
      </c>
      <c r="F106" s="1">
        <v>1998.373</v>
      </c>
      <c r="G106" s="1">
        <v>1752</v>
      </c>
      <c r="H106" s="1">
        <v>2265</v>
      </c>
    </row>
    <row r="107" spans="1:10" x14ac:dyDescent="0.35">
      <c r="A107" s="6" t="s">
        <v>318</v>
      </c>
      <c r="B107" s="7">
        <v>0.57777777777777783</v>
      </c>
      <c r="C107" s="4">
        <f t="shared" si="1"/>
        <v>1.0361111111111112</v>
      </c>
      <c r="D107" s="1" t="s">
        <v>3</v>
      </c>
      <c r="E107" s="1">
        <v>1831.135</v>
      </c>
      <c r="F107" s="1">
        <v>2198.5300000000002</v>
      </c>
      <c r="G107" s="1">
        <v>1929</v>
      </c>
      <c r="H107" s="1">
        <v>2457</v>
      </c>
      <c r="I107">
        <f>AVERAGE(F108:F111)</f>
        <v>1961.1877500000001</v>
      </c>
      <c r="J107">
        <f>F107-I107</f>
        <v>237.34225000000015</v>
      </c>
    </row>
    <row r="108" spans="1:10" x14ac:dyDescent="0.35">
      <c r="C108" s="4"/>
      <c r="D108" s="1" t="s">
        <v>4</v>
      </c>
      <c r="E108" s="1">
        <v>147643.36900000001</v>
      </c>
      <c r="F108" s="1">
        <v>1913.914</v>
      </c>
      <c r="G108" s="1">
        <v>1630</v>
      </c>
      <c r="H108" s="1">
        <v>2215</v>
      </c>
    </row>
    <row r="109" spans="1:10" x14ac:dyDescent="0.35">
      <c r="C109" s="4"/>
      <c r="D109" s="1" t="s">
        <v>4</v>
      </c>
      <c r="E109" s="1">
        <v>138926.31099999999</v>
      </c>
      <c r="F109" s="1">
        <v>1928.402</v>
      </c>
      <c r="G109" s="1">
        <v>1529</v>
      </c>
      <c r="H109" s="1">
        <v>2282</v>
      </c>
    </row>
    <row r="110" spans="1:10" x14ac:dyDescent="0.35">
      <c r="C110" s="4"/>
      <c r="D110" s="1" t="s">
        <v>4</v>
      </c>
      <c r="E110" s="1">
        <v>160867.772</v>
      </c>
      <c r="F110" s="1">
        <v>1992.096</v>
      </c>
      <c r="G110" s="1">
        <v>1709</v>
      </c>
      <c r="H110" s="1">
        <v>2307</v>
      </c>
    </row>
    <row r="111" spans="1:10" x14ac:dyDescent="0.35">
      <c r="C111" s="4"/>
      <c r="D111" s="1" t="s">
        <v>4</v>
      </c>
      <c r="E111" s="1">
        <v>163820.17800000001</v>
      </c>
      <c r="F111" s="1">
        <v>2010.3389999999999</v>
      </c>
      <c r="G111" s="1">
        <v>1741</v>
      </c>
      <c r="H111" s="1">
        <v>2335</v>
      </c>
    </row>
    <row r="112" spans="1:10" x14ac:dyDescent="0.35">
      <c r="A112" s="6" t="s">
        <v>319</v>
      </c>
      <c r="B112" s="7">
        <v>0.57777777777777783</v>
      </c>
      <c r="C112" s="4">
        <f t="shared" si="1"/>
        <v>1.0361111111111112</v>
      </c>
      <c r="D112" s="1" t="s">
        <v>3</v>
      </c>
      <c r="E112" s="1">
        <v>3805.7260000000001</v>
      </c>
      <c r="F112" s="1">
        <v>2142.875</v>
      </c>
      <c r="G112" s="1">
        <v>1815</v>
      </c>
      <c r="H112" s="1">
        <v>2589</v>
      </c>
      <c r="I112">
        <f>AVERAGE(F113:F116)</f>
        <v>1944.8647500000002</v>
      </c>
      <c r="J112">
        <f>F112-I112</f>
        <v>198.01024999999981</v>
      </c>
    </row>
    <row r="113" spans="1:10" x14ac:dyDescent="0.35">
      <c r="C113" s="4"/>
      <c r="D113" s="1" t="s">
        <v>4</v>
      </c>
      <c r="E113" s="1">
        <v>98102.975000000006</v>
      </c>
      <c r="F113" s="1">
        <v>1879.8810000000001</v>
      </c>
      <c r="G113" s="1">
        <v>1657</v>
      </c>
      <c r="H113" s="1">
        <v>2178</v>
      </c>
    </row>
    <row r="114" spans="1:10" x14ac:dyDescent="0.35">
      <c r="C114" s="4"/>
      <c r="D114" s="1" t="s">
        <v>4</v>
      </c>
      <c r="E114" s="1">
        <v>92222.896999999997</v>
      </c>
      <c r="F114" s="1">
        <v>1913.384</v>
      </c>
      <c r="G114" s="1">
        <v>1632</v>
      </c>
      <c r="H114" s="1">
        <v>2234</v>
      </c>
    </row>
    <row r="115" spans="1:10" x14ac:dyDescent="0.35">
      <c r="C115" s="4"/>
      <c r="D115" s="1" t="s">
        <v>4</v>
      </c>
      <c r="E115" s="1">
        <v>98777.385999999999</v>
      </c>
      <c r="F115" s="1">
        <v>1981.248</v>
      </c>
      <c r="G115" s="1">
        <v>1649</v>
      </c>
      <c r="H115" s="1">
        <v>2281</v>
      </c>
    </row>
    <row r="116" spans="1:10" x14ac:dyDescent="0.35">
      <c r="C116" s="4"/>
      <c r="D116" s="1" t="s">
        <v>4</v>
      </c>
      <c r="E116" s="1">
        <v>106531.47</v>
      </c>
      <c r="F116" s="1">
        <v>2004.9459999999999</v>
      </c>
      <c r="G116" s="1">
        <v>1736</v>
      </c>
      <c r="H116" s="1">
        <v>2284</v>
      </c>
    </row>
    <row r="117" spans="1:10" x14ac:dyDescent="0.35">
      <c r="A117" s="6" t="s">
        <v>320</v>
      </c>
      <c r="B117" s="7">
        <v>0.57777777777777783</v>
      </c>
      <c r="C117" s="4">
        <f t="shared" si="1"/>
        <v>1.0361111111111112</v>
      </c>
      <c r="D117" s="1" t="s">
        <v>3</v>
      </c>
      <c r="E117" s="1">
        <v>3843.6509999999998</v>
      </c>
      <c r="F117" s="1">
        <v>2163.8359999999998</v>
      </c>
      <c r="G117" s="1">
        <v>1873</v>
      </c>
      <c r="H117" s="1">
        <v>2441</v>
      </c>
      <c r="I117">
        <f>AVERAGE(F118:F121)</f>
        <v>1958.15725</v>
      </c>
      <c r="J117">
        <f>F117-I117</f>
        <v>205.67874999999981</v>
      </c>
    </row>
    <row r="118" spans="1:10" x14ac:dyDescent="0.35">
      <c r="C118" s="4"/>
      <c r="D118" s="1" t="s">
        <v>4</v>
      </c>
      <c r="E118" s="1">
        <v>78488.975000000006</v>
      </c>
      <c r="F118" s="1">
        <v>1924.749</v>
      </c>
      <c r="G118" s="1">
        <v>1708</v>
      </c>
      <c r="H118" s="1">
        <v>2157</v>
      </c>
    </row>
    <row r="119" spans="1:10" x14ac:dyDescent="0.35">
      <c r="C119" s="4"/>
      <c r="D119" s="1" t="s">
        <v>4</v>
      </c>
      <c r="E119" s="1">
        <v>99232.49</v>
      </c>
      <c r="F119" s="1">
        <v>1925.2850000000001</v>
      </c>
      <c r="G119" s="1">
        <v>1598</v>
      </c>
      <c r="H119" s="1">
        <v>2252</v>
      </c>
    </row>
    <row r="120" spans="1:10" x14ac:dyDescent="0.35">
      <c r="C120" s="4"/>
      <c r="D120" s="1" t="s">
        <v>4</v>
      </c>
      <c r="E120" s="1">
        <v>106739.235</v>
      </c>
      <c r="F120" s="1">
        <v>1968.8320000000001</v>
      </c>
      <c r="G120" s="1">
        <v>1653</v>
      </c>
      <c r="H120" s="1">
        <v>2289</v>
      </c>
    </row>
    <row r="121" spans="1:10" x14ac:dyDescent="0.35">
      <c r="C121" s="4"/>
      <c r="D121" s="1" t="s">
        <v>4</v>
      </c>
      <c r="E121" s="1">
        <v>116388.762</v>
      </c>
      <c r="F121" s="1">
        <v>2013.7629999999999</v>
      </c>
      <c r="G121" s="1">
        <v>1770</v>
      </c>
      <c r="H121" s="1">
        <v>2272</v>
      </c>
    </row>
    <row r="122" spans="1:10" x14ac:dyDescent="0.35">
      <c r="A122" t="s">
        <v>321</v>
      </c>
      <c r="B122" s="2">
        <v>0.6875</v>
      </c>
      <c r="C122" s="4">
        <f t="shared" ref="C122:C182" si="2">B122+$L$2</f>
        <v>1.1458333333333333</v>
      </c>
      <c r="D122" s="1" t="s">
        <v>3</v>
      </c>
      <c r="E122" s="1"/>
      <c r="F122" s="1"/>
      <c r="G122" s="1"/>
      <c r="H122" s="1"/>
      <c r="I122" t="e">
        <f>AVERAGE(F123:F126)</f>
        <v>#DIV/0!</v>
      </c>
      <c r="J122" t="e">
        <f>F122-I122</f>
        <v>#DIV/0!</v>
      </c>
    </row>
    <row r="123" spans="1:10" x14ac:dyDescent="0.35">
      <c r="C123" s="4"/>
      <c r="D123" s="1" t="s">
        <v>4</v>
      </c>
      <c r="E123" s="1"/>
      <c r="F123" s="1"/>
      <c r="G123" s="1"/>
      <c r="H123" s="1"/>
    </row>
    <row r="124" spans="1:10" x14ac:dyDescent="0.35">
      <c r="C124" s="4"/>
      <c r="D124" s="1" t="s">
        <v>4</v>
      </c>
      <c r="E124" s="1"/>
      <c r="F124" s="1"/>
      <c r="G124" s="1"/>
      <c r="H124" s="1"/>
    </row>
    <row r="125" spans="1:10" x14ac:dyDescent="0.35">
      <c r="C125" s="4"/>
      <c r="D125" s="1" t="s">
        <v>4</v>
      </c>
      <c r="E125" s="1"/>
      <c r="F125" s="1"/>
      <c r="G125" s="1"/>
      <c r="H125" s="1"/>
    </row>
    <row r="126" spans="1:10" x14ac:dyDescent="0.35">
      <c r="C126" s="4"/>
      <c r="D126" s="1" t="s">
        <v>4</v>
      </c>
      <c r="E126" s="1"/>
      <c r="F126" s="1"/>
      <c r="G126" s="1"/>
      <c r="H126" s="1"/>
    </row>
    <row r="127" spans="1:10" x14ac:dyDescent="0.35">
      <c r="A127" t="s">
        <v>322</v>
      </c>
      <c r="B127" s="2">
        <v>0.68819444444444444</v>
      </c>
      <c r="C127" s="4">
        <f t="shared" si="2"/>
        <v>1.1465277777777778</v>
      </c>
      <c r="D127" s="1" t="s">
        <v>3</v>
      </c>
      <c r="E127" s="1"/>
      <c r="F127" s="1"/>
      <c r="G127" s="1"/>
      <c r="H127" s="1"/>
      <c r="I127" t="e">
        <f>AVERAGE(F128:F131)</f>
        <v>#DIV/0!</v>
      </c>
      <c r="J127" t="e">
        <f>F127-I127</f>
        <v>#DIV/0!</v>
      </c>
    </row>
    <row r="128" spans="1:10" x14ac:dyDescent="0.35">
      <c r="C128" s="4"/>
      <c r="D128" s="1" t="s">
        <v>4</v>
      </c>
      <c r="E128" s="1"/>
      <c r="F128" s="1"/>
      <c r="G128" s="1"/>
      <c r="H128" s="1"/>
    </row>
    <row r="129" spans="1:10" x14ac:dyDescent="0.35">
      <c r="C129" s="4"/>
      <c r="D129" s="1" t="s">
        <v>4</v>
      </c>
      <c r="E129" s="1"/>
      <c r="F129" s="1"/>
      <c r="G129" s="1"/>
      <c r="H129" s="1"/>
    </row>
    <row r="130" spans="1:10" x14ac:dyDescent="0.35">
      <c r="C130" s="4"/>
      <c r="D130" s="1" t="s">
        <v>4</v>
      </c>
      <c r="E130" s="1"/>
      <c r="F130" s="1"/>
      <c r="G130" s="1"/>
      <c r="H130" s="1"/>
    </row>
    <row r="131" spans="1:10" x14ac:dyDescent="0.35">
      <c r="C131" s="4"/>
      <c r="D131" s="1" t="s">
        <v>4</v>
      </c>
      <c r="E131" s="1"/>
      <c r="F131" s="1"/>
      <c r="G131" s="1"/>
      <c r="H131" s="1"/>
    </row>
    <row r="132" spans="1:10" x14ac:dyDescent="0.35">
      <c r="A132" t="s">
        <v>323</v>
      </c>
      <c r="B132" s="2">
        <v>0.68819444444444444</v>
      </c>
      <c r="C132" s="4">
        <f t="shared" si="2"/>
        <v>1.1465277777777778</v>
      </c>
      <c r="D132" s="1" t="s">
        <v>3</v>
      </c>
      <c r="E132" s="1"/>
      <c r="F132" s="1"/>
      <c r="G132" s="1"/>
      <c r="H132" s="1"/>
      <c r="I132" t="e">
        <f>AVERAGE(F133:F136)</f>
        <v>#DIV/0!</v>
      </c>
      <c r="J132" t="e">
        <f>F132-I132</f>
        <v>#DIV/0!</v>
      </c>
    </row>
    <row r="133" spans="1:10" x14ac:dyDescent="0.35">
      <c r="C133" s="4"/>
      <c r="D133" s="1" t="s">
        <v>4</v>
      </c>
      <c r="E133" s="1"/>
      <c r="F133" s="1"/>
      <c r="G133" s="1"/>
      <c r="H133" s="1"/>
    </row>
    <row r="134" spans="1:10" x14ac:dyDescent="0.35">
      <c r="C134" s="4"/>
      <c r="D134" s="1" t="s">
        <v>4</v>
      </c>
      <c r="E134" s="1"/>
      <c r="F134" s="1"/>
      <c r="G134" s="1"/>
      <c r="H134" s="1"/>
    </row>
    <row r="135" spans="1:10" x14ac:dyDescent="0.35">
      <c r="C135" s="4"/>
      <c r="D135" s="1" t="s">
        <v>4</v>
      </c>
      <c r="E135" s="1"/>
      <c r="F135" s="1"/>
      <c r="G135" s="1"/>
      <c r="H135" s="1"/>
    </row>
    <row r="136" spans="1:10" x14ac:dyDescent="0.35">
      <c r="C136" s="4"/>
      <c r="D136" s="1" t="s">
        <v>4</v>
      </c>
      <c r="E136" s="1"/>
      <c r="F136" s="1"/>
      <c r="G136" s="1"/>
      <c r="H136" s="1"/>
    </row>
    <row r="137" spans="1:10" x14ac:dyDescent="0.35">
      <c r="A137" t="s">
        <v>324</v>
      </c>
      <c r="B137" s="2">
        <v>0.68819444444444444</v>
      </c>
      <c r="C137" s="4">
        <f t="shared" si="2"/>
        <v>1.1465277777777778</v>
      </c>
      <c r="D137" s="1" t="s">
        <v>3</v>
      </c>
      <c r="E137" s="1"/>
      <c r="F137" s="1"/>
      <c r="G137" s="1"/>
      <c r="H137" s="1"/>
      <c r="I137" t="e">
        <f>AVERAGE(F138:F141)</f>
        <v>#DIV/0!</v>
      </c>
      <c r="J137" t="e">
        <f>F137-I137</f>
        <v>#DIV/0!</v>
      </c>
    </row>
    <row r="138" spans="1:10" x14ac:dyDescent="0.35">
      <c r="C138" s="4"/>
      <c r="D138" s="1" t="s">
        <v>4</v>
      </c>
      <c r="E138" s="1"/>
      <c r="F138" s="1"/>
      <c r="G138" s="1"/>
      <c r="H138" s="1"/>
    </row>
    <row r="139" spans="1:10" x14ac:dyDescent="0.35">
      <c r="C139" s="4"/>
      <c r="D139" s="1" t="s">
        <v>4</v>
      </c>
      <c r="E139" s="1"/>
      <c r="F139" s="1"/>
      <c r="G139" s="1"/>
      <c r="H139" s="1"/>
    </row>
    <row r="140" spans="1:10" x14ac:dyDescent="0.35">
      <c r="C140" s="4"/>
      <c r="D140" s="1" t="s">
        <v>4</v>
      </c>
      <c r="E140" s="1"/>
      <c r="F140" s="1"/>
      <c r="G140" s="1"/>
      <c r="H140" s="1"/>
    </row>
    <row r="141" spans="1:10" x14ac:dyDescent="0.35">
      <c r="C141" s="4"/>
      <c r="D141" s="1" t="s">
        <v>4</v>
      </c>
      <c r="E141" s="1"/>
      <c r="F141" s="1"/>
      <c r="G141" s="1"/>
      <c r="H141" s="1"/>
    </row>
    <row r="142" spans="1:10" x14ac:dyDescent="0.35">
      <c r="A142" t="s">
        <v>325</v>
      </c>
      <c r="B142" s="2">
        <v>0.68888888888888899</v>
      </c>
      <c r="C142" s="4">
        <f t="shared" si="2"/>
        <v>1.1472222222222224</v>
      </c>
      <c r="D142" s="1" t="s">
        <v>3</v>
      </c>
      <c r="E142" s="1"/>
      <c r="F142" s="1"/>
      <c r="G142" s="1"/>
      <c r="H142" s="1"/>
      <c r="I142" t="e">
        <f>AVERAGE(F143:F146)</f>
        <v>#DIV/0!</v>
      </c>
      <c r="J142" t="e">
        <f>F142-I142</f>
        <v>#DIV/0!</v>
      </c>
    </row>
    <row r="143" spans="1:10" x14ac:dyDescent="0.35">
      <c r="C143" s="4"/>
      <c r="D143" s="1" t="s">
        <v>4</v>
      </c>
      <c r="E143" s="1"/>
      <c r="F143" s="1"/>
      <c r="G143" s="1"/>
      <c r="H143" s="1"/>
    </row>
    <row r="144" spans="1:10" x14ac:dyDescent="0.35">
      <c r="C144" s="4"/>
      <c r="D144" s="1" t="s">
        <v>4</v>
      </c>
      <c r="E144" s="1"/>
      <c r="F144" s="1"/>
      <c r="G144" s="1"/>
      <c r="H144" s="1"/>
    </row>
    <row r="145" spans="1:10" x14ac:dyDescent="0.35">
      <c r="C145" s="4"/>
      <c r="D145" s="1" t="s">
        <v>4</v>
      </c>
      <c r="E145" s="1"/>
      <c r="F145" s="1"/>
      <c r="G145" s="1"/>
      <c r="H145" s="1"/>
    </row>
    <row r="146" spans="1:10" x14ac:dyDescent="0.35">
      <c r="C146" s="4"/>
      <c r="D146" s="1" t="s">
        <v>4</v>
      </c>
      <c r="E146" s="1"/>
      <c r="F146" s="1"/>
      <c r="G146" s="1"/>
      <c r="H146" s="1"/>
    </row>
    <row r="147" spans="1:10" x14ac:dyDescent="0.35">
      <c r="A147" t="s">
        <v>326</v>
      </c>
      <c r="B147" s="2">
        <v>0.68958333333333333</v>
      </c>
      <c r="C147" s="4">
        <f t="shared" si="2"/>
        <v>1.1479166666666667</v>
      </c>
      <c r="D147" s="1" t="s">
        <v>3</v>
      </c>
      <c r="E147" s="1"/>
      <c r="F147" s="1"/>
      <c r="G147" s="1"/>
      <c r="H147" s="1"/>
      <c r="I147" t="e">
        <f>AVERAGE(F148:F151)</f>
        <v>#DIV/0!</v>
      </c>
      <c r="J147" t="e">
        <f>F147-I147</f>
        <v>#DIV/0!</v>
      </c>
    </row>
    <row r="148" spans="1:10" x14ac:dyDescent="0.35">
      <c r="C148" s="4"/>
      <c r="D148" s="1" t="s">
        <v>4</v>
      </c>
      <c r="E148" s="1"/>
      <c r="F148" s="1"/>
      <c r="G148" s="1"/>
      <c r="H148" s="1"/>
    </row>
    <row r="149" spans="1:10" x14ac:dyDescent="0.35">
      <c r="C149" s="4"/>
      <c r="D149" s="1" t="s">
        <v>4</v>
      </c>
      <c r="E149" s="1"/>
      <c r="F149" s="1"/>
      <c r="G149" s="1"/>
      <c r="H149" s="1"/>
    </row>
    <row r="150" spans="1:10" x14ac:dyDescent="0.35">
      <c r="C150" s="4"/>
      <c r="D150" s="1" t="s">
        <v>4</v>
      </c>
      <c r="E150" s="1"/>
      <c r="F150" s="1"/>
      <c r="G150" s="1"/>
      <c r="H150" s="1"/>
    </row>
    <row r="151" spans="1:10" x14ac:dyDescent="0.35">
      <c r="C151" s="4"/>
      <c r="D151" s="1" t="s">
        <v>4</v>
      </c>
      <c r="E151" s="1"/>
      <c r="F151" s="1"/>
      <c r="G151" s="1"/>
      <c r="H151" s="1"/>
    </row>
    <row r="152" spans="1:10" x14ac:dyDescent="0.35">
      <c r="A152" t="s">
        <v>327</v>
      </c>
      <c r="B152" s="2">
        <v>0.68958333333333333</v>
      </c>
      <c r="C152" s="4">
        <f t="shared" si="2"/>
        <v>1.1479166666666667</v>
      </c>
      <c r="D152" s="1" t="s">
        <v>3</v>
      </c>
      <c r="E152" s="1"/>
      <c r="F152" s="1"/>
      <c r="G152" s="1"/>
      <c r="H152" s="1"/>
      <c r="I152" t="e">
        <f>AVERAGE(F153:F156)</f>
        <v>#DIV/0!</v>
      </c>
      <c r="J152" t="e">
        <f>F152-I152</f>
        <v>#DIV/0!</v>
      </c>
    </row>
    <row r="153" spans="1:10" x14ac:dyDescent="0.35">
      <c r="C153" s="4"/>
      <c r="D153" s="1" t="s">
        <v>4</v>
      </c>
      <c r="E153" s="1"/>
      <c r="F153" s="1"/>
      <c r="G153" s="1"/>
      <c r="H153" s="1"/>
    </row>
    <row r="154" spans="1:10" x14ac:dyDescent="0.35">
      <c r="C154" s="4"/>
      <c r="D154" s="1" t="s">
        <v>4</v>
      </c>
      <c r="E154" s="1"/>
      <c r="F154" s="1"/>
      <c r="G154" s="1"/>
      <c r="H154" s="1"/>
    </row>
    <row r="155" spans="1:10" x14ac:dyDescent="0.35">
      <c r="C155" s="4"/>
      <c r="D155" s="1" t="s">
        <v>4</v>
      </c>
      <c r="E155" s="1"/>
      <c r="F155" s="1"/>
      <c r="G155" s="1"/>
      <c r="H155" s="1"/>
    </row>
    <row r="156" spans="1:10" x14ac:dyDescent="0.35">
      <c r="C156" s="4"/>
      <c r="D156" s="1" t="s">
        <v>4</v>
      </c>
      <c r="E156" s="1"/>
      <c r="F156" s="1"/>
      <c r="G156" s="1"/>
      <c r="H156" s="1"/>
    </row>
    <row r="157" spans="1:10" x14ac:dyDescent="0.35">
      <c r="A157" t="s">
        <v>328</v>
      </c>
      <c r="B157" s="2">
        <v>0.73055555555555562</v>
      </c>
      <c r="C157" s="4">
        <f t="shared" si="2"/>
        <v>1.1888888888888889</v>
      </c>
      <c r="D157" s="1" t="s">
        <v>3</v>
      </c>
      <c r="E157" s="1"/>
      <c r="F157" s="1"/>
      <c r="G157" s="1"/>
      <c r="H157" s="1"/>
      <c r="I157" t="e">
        <f>AVERAGE(F158:F161)</f>
        <v>#DIV/0!</v>
      </c>
      <c r="J157" t="e">
        <f>F157-I157</f>
        <v>#DIV/0!</v>
      </c>
    </row>
    <row r="158" spans="1:10" x14ac:dyDescent="0.35">
      <c r="C158" s="4"/>
      <c r="D158" s="1" t="s">
        <v>4</v>
      </c>
      <c r="E158" s="1"/>
      <c r="F158" s="1"/>
      <c r="G158" s="1"/>
      <c r="H158" s="1"/>
    </row>
    <row r="159" spans="1:10" x14ac:dyDescent="0.35">
      <c r="C159" s="4"/>
      <c r="D159" s="1" t="s">
        <v>4</v>
      </c>
      <c r="E159" s="1"/>
      <c r="F159" s="1"/>
      <c r="G159" s="1"/>
      <c r="H159" s="1"/>
    </row>
    <row r="160" spans="1:10" x14ac:dyDescent="0.35">
      <c r="C160" s="4"/>
      <c r="D160" s="1" t="s">
        <v>4</v>
      </c>
      <c r="E160" s="1"/>
      <c r="F160" s="1"/>
      <c r="G160" s="1"/>
      <c r="H160" s="1"/>
    </row>
    <row r="161" spans="1:10" x14ac:dyDescent="0.35">
      <c r="C161" s="4"/>
      <c r="D161" s="1" t="s">
        <v>4</v>
      </c>
      <c r="E161" s="1"/>
      <c r="F161" s="1"/>
      <c r="G161" s="1"/>
      <c r="H161" s="1"/>
    </row>
    <row r="162" spans="1:10" x14ac:dyDescent="0.35">
      <c r="A162" t="s">
        <v>329</v>
      </c>
      <c r="B162" s="2">
        <v>0.73055555555555562</v>
      </c>
      <c r="C162" s="4">
        <f t="shared" si="2"/>
        <v>1.1888888888888889</v>
      </c>
      <c r="D162" s="1" t="s">
        <v>3</v>
      </c>
      <c r="E162" s="1"/>
      <c r="F162" s="1"/>
      <c r="G162" s="1"/>
      <c r="H162" s="1"/>
      <c r="I162" t="e">
        <f>AVERAGE(F163:F166)</f>
        <v>#DIV/0!</v>
      </c>
      <c r="J162" t="e">
        <f>F162-I162</f>
        <v>#DIV/0!</v>
      </c>
    </row>
    <row r="163" spans="1:10" x14ac:dyDescent="0.35">
      <c r="C163" s="4"/>
      <c r="D163" s="1" t="s">
        <v>4</v>
      </c>
      <c r="E163" s="1"/>
      <c r="F163" s="1"/>
      <c r="G163" s="1"/>
      <c r="H163" s="1"/>
    </row>
    <row r="164" spans="1:10" x14ac:dyDescent="0.35">
      <c r="C164" s="4"/>
      <c r="D164" s="1" t="s">
        <v>4</v>
      </c>
      <c r="E164" s="1"/>
      <c r="F164" s="1"/>
      <c r="G164" s="1"/>
      <c r="H164" s="1"/>
    </row>
    <row r="165" spans="1:10" x14ac:dyDescent="0.35">
      <c r="C165" s="4"/>
      <c r="D165" s="1" t="s">
        <v>4</v>
      </c>
      <c r="E165" s="1"/>
      <c r="F165" s="1"/>
      <c r="G165" s="1"/>
      <c r="H165" s="1"/>
    </row>
    <row r="166" spans="1:10" x14ac:dyDescent="0.35">
      <c r="C166" s="4"/>
      <c r="D166" s="1" t="s">
        <v>4</v>
      </c>
      <c r="E166" s="1"/>
      <c r="F166" s="1"/>
      <c r="G166" s="1"/>
      <c r="H166" s="1"/>
    </row>
    <row r="167" spans="1:10" x14ac:dyDescent="0.35">
      <c r="A167" t="s">
        <v>330</v>
      </c>
      <c r="B167" s="2">
        <v>0.73055555555555562</v>
      </c>
      <c r="C167" s="4">
        <f t="shared" si="2"/>
        <v>1.1888888888888889</v>
      </c>
      <c r="D167" s="1" t="s">
        <v>3</v>
      </c>
      <c r="E167" s="1"/>
      <c r="F167" s="1"/>
      <c r="G167" s="1"/>
      <c r="H167" s="1"/>
      <c r="I167" t="e">
        <f>AVERAGE(F168:F171)</f>
        <v>#DIV/0!</v>
      </c>
      <c r="J167" t="e">
        <f>F167-I167</f>
        <v>#DIV/0!</v>
      </c>
    </row>
    <row r="168" spans="1:10" x14ac:dyDescent="0.35">
      <c r="C168" s="4"/>
      <c r="D168" s="1" t="s">
        <v>4</v>
      </c>
      <c r="E168" s="1"/>
      <c r="F168" s="1"/>
      <c r="G168" s="1"/>
      <c r="H168" s="1"/>
    </row>
    <row r="169" spans="1:10" x14ac:dyDescent="0.35">
      <c r="C169" s="4"/>
      <c r="D169" s="1" t="s">
        <v>4</v>
      </c>
      <c r="E169" s="1"/>
      <c r="F169" s="1"/>
      <c r="G169" s="1"/>
      <c r="H169" s="1"/>
    </row>
    <row r="170" spans="1:10" x14ac:dyDescent="0.35">
      <c r="C170" s="4"/>
      <c r="D170" s="1" t="s">
        <v>4</v>
      </c>
      <c r="E170" s="1"/>
      <c r="F170" s="1"/>
      <c r="G170" s="1"/>
      <c r="H170" s="1"/>
    </row>
    <row r="171" spans="1:10" x14ac:dyDescent="0.35">
      <c r="C171" s="4"/>
      <c r="D171" s="1" t="s">
        <v>4</v>
      </c>
      <c r="E171" s="1"/>
      <c r="F171" s="1"/>
      <c r="G171" s="1"/>
      <c r="H171" s="1"/>
    </row>
    <row r="172" spans="1:10" x14ac:dyDescent="0.35">
      <c r="A172" t="s">
        <v>331</v>
      </c>
      <c r="B172" s="2">
        <v>0.73125000000000007</v>
      </c>
      <c r="C172" s="4">
        <f t="shared" si="2"/>
        <v>1.1895833333333334</v>
      </c>
      <c r="D172" s="1" t="s">
        <v>3</v>
      </c>
      <c r="E172" s="1"/>
      <c r="F172" s="1"/>
      <c r="G172" s="1"/>
      <c r="H172" s="1"/>
      <c r="I172" t="e">
        <f>AVERAGE(F173:F176)</f>
        <v>#DIV/0!</v>
      </c>
      <c r="J172" t="e">
        <f>F172-I172</f>
        <v>#DIV/0!</v>
      </c>
    </row>
    <row r="173" spans="1:10" x14ac:dyDescent="0.35">
      <c r="C173" s="4"/>
      <c r="D173" s="1" t="s">
        <v>4</v>
      </c>
      <c r="E173" s="1"/>
      <c r="F173" s="1"/>
      <c r="G173" s="1"/>
      <c r="H173" s="1"/>
    </row>
    <row r="174" spans="1:10" x14ac:dyDescent="0.35">
      <c r="C174" s="4"/>
      <c r="D174" s="1" t="s">
        <v>4</v>
      </c>
      <c r="E174" s="1"/>
      <c r="F174" s="1"/>
      <c r="G174" s="1"/>
      <c r="H174" s="1"/>
    </row>
    <row r="175" spans="1:10" x14ac:dyDescent="0.35">
      <c r="C175" s="4"/>
      <c r="D175" s="1" t="s">
        <v>4</v>
      </c>
      <c r="E175" s="1"/>
      <c r="F175" s="1"/>
      <c r="G175" s="1"/>
      <c r="H175" s="1"/>
    </row>
    <row r="176" spans="1:10" x14ac:dyDescent="0.35">
      <c r="C176" s="4"/>
      <c r="D176" s="1" t="s">
        <v>4</v>
      </c>
      <c r="E176" s="1"/>
      <c r="F176" s="1"/>
      <c r="G176" s="1"/>
      <c r="H176" s="1"/>
    </row>
    <row r="177" spans="1:10" x14ac:dyDescent="0.35">
      <c r="A177" t="s">
        <v>332</v>
      </c>
      <c r="B177" s="2">
        <v>0.73125000000000007</v>
      </c>
      <c r="C177" s="4">
        <f t="shared" si="2"/>
        <v>1.1895833333333334</v>
      </c>
      <c r="D177" s="1" t="s">
        <v>3</v>
      </c>
      <c r="E177" s="1"/>
      <c r="F177" s="1"/>
      <c r="G177" s="1"/>
      <c r="H177" s="1"/>
      <c r="I177" t="e">
        <f>AVERAGE(F178:F181)</f>
        <v>#DIV/0!</v>
      </c>
      <c r="J177" t="e">
        <f>F177-I177</f>
        <v>#DIV/0!</v>
      </c>
    </row>
    <row r="178" spans="1:10" x14ac:dyDescent="0.35">
      <c r="C178" s="4"/>
      <c r="D178" s="1" t="s">
        <v>4</v>
      </c>
      <c r="E178" s="1"/>
      <c r="F178" s="1"/>
      <c r="G178" s="1"/>
      <c r="H178" s="1"/>
    </row>
    <row r="179" spans="1:10" x14ac:dyDescent="0.35">
      <c r="C179" s="4"/>
      <c r="D179" s="1" t="s">
        <v>4</v>
      </c>
      <c r="E179" s="1"/>
      <c r="F179" s="1"/>
      <c r="G179" s="1"/>
      <c r="H179" s="1"/>
    </row>
    <row r="180" spans="1:10" x14ac:dyDescent="0.35">
      <c r="C180" s="4"/>
      <c r="D180" s="1" t="s">
        <v>4</v>
      </c>
      <c r="E180" s="1"/>
      <c r="F180" s="1"/>
      <c r="G180" s="1"/>
      <c r="H180" s="1"/>
    </row>
    <row r="181" spans="1:10" x14ac:dyDescent="0.35">
      <c r="C181" s="4"/>
      <c r="D181" s="1" t="s">
        <v>4</v>
      </c>
      <c r="E181" s="1"/>
      <c r="F181" s="1"/>
      <c r="G181" s="1"/>
      <c r="H181" s="1"/>
    </row>
    <row r="182" spans="1:10" x14ac:dyDescent="0.35">
      <c r="A182" t="s">
        <v>333</v>
      </c>
      <c r="B182" s="2">
        <v>0.7319444444444444</v>
      </c>
      <c r="C182" s="4">
        <f t="shared" si="2"/>
        <v>1.1902777777777778</v>
      </c>
      <c r="D182" s="1" t="s">
        <v>3</v>
      </c>
      <c r="E182" s="1"/>
      <c r="F182" s="1"/>
      <c r="G182" s="1"/>
      <c r="H182" s="1"/>
      <c r="I182" t="e">
        <f>AVERAGE(F183:F186)</f>
        <v>#DIV/0!</v>
      </c>
      <c r="J182" t="e">
        <f>F182-I182</f>
        <v>#DIV/0!</v>
      </c>
    </row>
    <row r="183" spans="1:10" x14ac:dyDescent="0.35">
      <c r="C183" s="4"/>
      <c r="D183" s="1" t="s">
        <v>4</v>
      </c>
      <c r="E183" s="1"/>
      <c r="F183" s="1"/>
      <c r="G183" s="1"/>
      <c r="H183" s="1"/>
    </row>
    <row r="184" spans="1:10" x14ac:dyDescent="0.35">
      <c r="C184" s="4"/>
      <c r="D184" s="1" t="s">
        <v>4</v>
      </c>
      <c r="E184" s="1"/>
      <c r="F184" s="1"/>
      <c r="G184" s="1"/>
      <c r="H184" s="1"/>
    </row>
    <row r="185" spans="1:10" x14ac:dyDescent="0.35">
      <c r="C185" s="4"/>
      <c r="D185" s="1" t="s">
        <v>4</v>
      </c>
      <c r="E185" s="1"/>
      <c r="F185" s="1"/>
      <c r="G185" s="1"/>
      <c r="H185" s="1"/>
    </row>
    <row r="186" spans="1:10" x14ac:dyDescent="0.35">
      <c r="C186" s="4"/>
      <c r="D186" s="1" t="s">
        <v>4</v>
      </c>
      <c r="E186" s="1"/>
      <c r="F186" s="1"/>
      <c r="G186" s="1"/>
      <c r="H186" s="1"/>
    </row>
    <row r="187" spans="1:10" x14ac:dyDescent="0.35">
      <c r="A187" t="s">
        <v>334</v>
      </c>
      <c r="B187" s="2">
        <v>0.7319444444444444</v>
      </c>
      <c r="C187" s="4">
        <f t="shared" ref="C187" si="3">B187+$L$2</f>
        <v>1.1902777777777778</v>
      </c>
      <c r="D187" s="1" t="s">
        <v>3</v>
      </c>
      <c r="E187" s="1"/>
      <c r="F187" s="1"/>
      <c r="G187" s="1"/>
      <c r="H187" s="1"/>
      <c r="I187" t="e">
        <f>AVERAGE(F188:F191)</f>
        <v>#DIV/0!</v>
      </c>
      <c r="J187" t="e">
        <f>F187-I187</f>
        <v>#DIV/0!</v>
      </c>
    </row>
    <row r="188" spans="1:10" x14ac:dyDescent="0.35">
      <c r="D188" s="1" t="s">
        <v>4</v>
      </c>
      <c r="E188" s="1"/>
      <c r="F188" s="1"/>
      <c r="G188" s="1"/>
      <c r="H188" s="1"/>
    </row>
    <row r="189" spans="1:10" x14ac:dyDescent="0.35">
      <c r="D189" s="1" t="s">
        <v>4</v>
      </c>
      <c r="E189" s="1"/>
      <c r="F189" s="1"/>
      <c r="G189" s="1"/>
      <c r="H189" s="1"/>
    </row>
    <row r="190" spans="1:10" x14ac:dyDescent="0.35">
      <c r="D190" s="1" t="s">
        <v>4</v>
      </c>
      <c r="E190" s="1"/>
      <c r="F190" s="1"/>
      <c r="G190" s="1"/>
      <c r="H190" s="1"/>
    </row>
    <row r="191" spans="1:10" x14ac:dyDescent="0.35">
      <c r="D191" s="1" t="s">
        <v>4</v>
      </c>
      <c r="E191" s="1"/>
      <c r="F191" s="1"/>
      <c r="G191" s="1"/>
      <c r="H191" s="1"/>
    </row>
    <row r="192" spans="1:10" x14ac:dyDescent="0.35">
      <c r="D192" s="1"/>
      <c r="E192" s="1"/>
      <c r="F192" s="1"/>
      <c r="G192" s="1"/>
      <c r="H192" s="1"/>
    </row>
    <row r="193" spans="4:8" x14ac:dyDescent="0.35">
      <c r="D193" s="1"/>
      <c r="E193" s="1"/>
      <c r="F193" s="1"/>
      <c r="G193" s="1"/>
      <c r="H193" s="1"/>
    </row>
    <row r="194" spans="4:8" x14ac:dyDescent="0.35">
      <c r="D194" s="1"/>
      <c r="E194" s="1"/>
      <c r="F194" s="1"/>
      <c r="G194" s="1"/>
      <c r="H194" s="1"/>
    </row>
    <row r="195" spans="4:8" x14ac:dyDescent="0.35">
      <c r="D195" s="1"/>
      <c r="E195" s="1"/>
      <c r="F195" s="1"/>
      <c r="G195" s="1"/>
      <c r="H195" s="1"/>
    </row>
    <row r="196" spans="4:8" x14ac:dyDescent="0.35">
      <c r="D196" s="1"/>
      <c r="E196" s="1"/>
      <c r="F196" s="1"/>
      <c r="G196" s="1"/>
      <c r="H196" s="1"/>
    </row>
    <row r="197" spans="4:8" x14ac:dyDescent="0.35">
      <c r="D197" s="1"/>
      <c r="E197" s="1"/>
      <c r="F197" s="1"/>
      <c r="G197" s="1"/>
      <c r="H197" s="1"/>
    </row>
    <row r="198" spans="4:8" x14ac:dyDescent="0.35">
      <c r="D198" s="1"/>
      <c r="E198" s="1"/>
      <c r="F198" s="1"/>
      <c r="G198" s="1"/>
      <c r="H198" s="1"/>
    </row>
    <row r="199" spans="4:8" x14ac:dyDescent="0.35">
      <c r="D199" s="1"/>
      <c r="E199" s="1"/>
      <c r="F199" s="1"/>
      <c r="G199" s="1"/>
      <c r="H199" s="1"/>
    </row>
    <row r="200" spans="4:8" x14ac:dyDescent="0.35">
      <c r="D200" s="1"/>
      <c r="E200" s="1"/>
      <c r="F200" s="1"/>
      <c r="G200" s="1"/>
      <c r="H200" s="1"/>
    </row>
    <row r="201" spans="4:8" x14ac:dyDescent="0.35">
      <c r="D201" s="1"/>
      <c r="E201" s="1"/>
      <c r="F201" s="1"/>
      <c r="G201" s="1"/>
      <c r="H201" s="1"/>
    </row>
    <row r="202" spans="4:8" x14ac:dyDescent="0.35">
      <c r="D202" s="1"/>
      <c r="E202" s="1"/>
      <c r="F202" s="1"/>
      <c r="G202" s="1"/>
      <c r="H202" s="1"/>
    </row>
    <row r="203" spans="4:8" x14ac:dyDescent="0.35">
      <c r="D203" s="1"/>
      <c r="E203" s="1"/>
      <c r="F203" s="1"/>
      <c r="G203" s="1"/>
      <c r="H203" s="1"/>
    </row>
    <row r="204" spans="4:8" x14ac:dyDescent="0.35">
      <c r="D204" s="1"/>
      <c r="E204" s="1"/>
      <c r="F204" s="1"/>
      <c r="G204" s="1"/>
      <c r="H204" s="1"/>
    </row>
    <row r="205" spans="4:8" x14ac:dyDescent="0.35">
      <c r="D205" s="1"/>
      <c r="E205" s="1"/>
      <c r="F205" s="1"/>
      <c r="G205" s="1"/>
      <c r="H205" s="1"/>
    </row>
    <row r="206" spans="4:8" x14ac:dyDescent="0.35">
      <c r="D206" s="1"/>
      <c r="E206" s="1"/>
      <c r="F206" s="1"/>
      <c r="G206" s="1"/>
      <c r="H206" s="1"/>
    </row>
    <row r="207" spans="4:8" x14ac:dyDescent="0.35">
      <c r="D207" s="1"/>
      <c r="E207" s="1"/>
      <c r="F207" s="1"/>
      <c r="G207" s="1"/>
      <c r="H207" s="1"/>
    </row>
    <row r="208" spans="4:8" x14ac:dyDescent="0.35">
      <c r="D208" s="1"/>
      <c r="E208" s="1"/>
      <c r="F208" s="1"/>
      <c r="G208" s="1"/>
      <c r="H208" s="1"/>
    </row>
    <row r="209" spans="4:8" x14ac:dyDescent="0.35">
      <c r="D209" s="1"/>
      <c r="E209" s="1"/>
      <c r="F209" s="1"/>
      <c r="G209" s="1"/>
      <c r="H209" s="1"/>
    </row>
    <row r="210" spans="4:8" x14ac:dyDescent="0.35">
      <c r="D210" s="1"/>
      <c r="E210" s="1"/>
      <c r="F210" s="1"/>
      <c r="G210" s="1"/>
      <c r="H210" s="1"/>
    </row>
    <row r="211" spans="4:8" x14ac:dyDescent="0.35">
      <c r="D211" s="1"/>
      <c r="E211" s="1"/>
      <c r="F211" s="1"/>
      <c r="G211" s="1"/>
      <c r="H211" s="1"/>
    </row>
    <row r="212" spans="4:8" x14ac:dyDescent="0.35">
      <c r="D212" s="1"/>
      <c r="E212" s="1"/>
      <c r="F212" s="1"/>
      <c r="G212" s="1"/>
      <c r="H212" s="1"/>
    </row>
    <row r="213" spans="4:8" x14ac:dyDescent="0.35">
      <c r="D213" s="1"/>
      <c r="E213" s="1"/>
      <c r="F213" s="1"/>
      <c r="G213" s="1"/>
      <c r="H213" s="1"/>
    </row>
    <row r="214" spans="4:8" x14ac:dyDescent="0.35">
      <c r="D214" s="1"/>
      <c r="E214" s="1"/>
      <c r="F214" s="1"/>
      <c r="G214" s="1"/>
      <c r="H214" s="1"/>
    </row>
    <row r="215" spans="4:8" x14ac:dyDescent="0.35">
      <c r="D215" s="1"/>
      <c r="E215" s="1"/>
      <c r="F215" s="1"/>
      <c r="G215" s="1"/>
      <c r="H215" s="1"/>
    </row>
    <row r="216" spans="4:8" x14ac:dyDescent="0.35">
      <c r="D216" s="1"/>
      <c r="E216" s="1"/>
      <c r="F216" s="1"/>
      <c r="G216" s="1"/>
      <c r="H216" s="1"/>
    </row>
    <row r="217" spans="4:8" x14ac:dyDescent="0.35">
      <c r="D217" s="1"/>
      <c r="E217" s="1"/>
      <c r="F217" s="1"/>
      <c r="G217" s="1"/>
      <c r="H217" s="1"/>
    </row>
    <row r="218" spans="4:8" x14ac:dyDescent="0.35">
      <c r="D218" s="1"/>
      <c r="E218" s="1"/>
      <c r="F218" s="1"/>
      <c r="G218" s="1"/>
      <c r="H218" s="1"/>
    </row>
    <row r="219" spans="4:8" x14ac:dyDescent="0.35">
      <c r="D219" s="1"/>
      <c r="E219" s="1"/>
      <c r="F219" s="1"/>
      <c r="G219" s="1"/>
      <c r="H219" s="1"/>
    </row>
    <row r="220" spans="4:8" x14ac:dyDescent="0.35">
      <c r="D220" s="1"/>
      <c r="E220" s="1"/>
      <c r="F220" s="1"/>
      <c r="G220" s="1"/>
      <c r="H220" s="1"/>
    </row>
    <row r="221" spans="4:8" x14ac:dyDescent="0.35">
      <c r="D221" s="1"/>
      <c r="E221" s="1"/>
      <c r="F221" s="1"/>
      <c r="G221" s="1"/>
      <c r="H221" s="1"/>
    </row>
    <row r="222" spans="4:8" x14ac:dyDescent="0.35">
      <c r="D222" s="1"/>
      <c r="E222" s="1"/>
      <c r="F222" s="1"/>
      <c r="G222" s="1"/>
      <c r="H222" s="1"/>
    </row>
    <row r="223" spans="4:8" x14ac:dyDescent="0.35">
      <c r="D223" s="1"/>
      <c r="E223" s="1"/>
      <c r="F223" s="1"/>
      <c r="G223" s="1"/>
      <c r="H223" s="1"/>
    </row>
    <row r="224" spans="4:8" x14ac:dyDescent="0.35">
      <c r="D224" s="1"/>
      <c r="E224" s="1"/>
      <c r="F224" s="1"/>
      <c r="G224" s="1"/>
      <c r="H224" s="1"/>
    </row>
    <row r="225" spans="4:8" x14ac:dyDescent="0.35">
      <c r="D225" s="1"/>
      <c r="E225" s="1"/>
      <c r="F225" s="1"/>
      <c r="G225" s="1"/>
      <c r="H225" s="1"/>
    </row>
    <row r="226" spans="4:8" x14ac:dyDescent="0.35">
      <c r="D226" s="1"/>
      <c r="E226" s="1"/>
      <c r="F226" s="1"/>
      <c r="G226" s="1"/>
      <c r="H226" s="1"/>
    </row>
    <row r="227" spans="4:8" x14ac:dyDescent="0.35">
      <c r="D227" s="1"/>
      <c r="E227" s="1"/>
      <c r="F227" s="1"/>
      <c r="G227" s="1"/>
      <c r="H227" s="1"/>
    </row>
    <row r="228" spans="4:8" x14ac:dyDescent="0.35">
      <c r="D228" s="1"/>
      <c r="E228" s="1"/>
      <c r="F228" s="1"/>
      <c r="G228" s="1"/>
      <c r="H228" s="1"/>
    </row>
    <row r="229" spans="4:8" x14ac:dyDescent="0.35">
      <c r="D229" s="1"/>
      <c r="E229" s="1"/>
      <c r="F229" s="1"/>
      <c r="G229" s="1"/>
      <c r="H229" s="1"/>
    </row>
    <row r="230" spans="4:8" x14ac:dyDescent="0.35">
      <c r="D230" s="1"/>
      <c r="E230" s="1"/>
      <c r="F230" s="1"/>
      <c r="G230" s="1"/>
      <c r="H230" s="1"/>
    </row>
    <row r="231" spans="4:8" x14ac:dyDescent="0.35">
      <c r="D231" s="1"/>
      <c r="E231" s="1"/>
      <c r="F231" s="1"/>
      <c r="G231" s="1"/>
      <c r="H231" s="1"/>
    </row>
    <row r="232" spans="4:8" x14ac:dyDescent="0.35">
      <c r="D232" s="1"/>
      <c r="E232" s="1"/>
      <c r="F232" s="1"/>
      <c r="G232" s="1"/>
      <c r="H232" s="1"/>
    </row>
    <row r="233" spans="4:8" x14ac:dyDescent="0.35">
      <c r="D233" s="1"/>
      <c r="E233" s="1"/>
      <c r="F233" s="1"/>
      <c r="G233" s="1"/>
      <c r="H233" s="1"/>
    </row>
    <row r="234" spans="4:8" x14ac:dyDescent="0.35">
      <c r="D234" s="1"/>
      <c r="E234" s="1"/>
      <c r="F234" s="1"/>
      <c r="G234" s="1"/>
      <c r="H234" s="1"/>
    </row>
    <row r="235" spans="4:8" x14ac:dyDescent="0.35">
      <c r="D235" s="1"/>
      <c r="E235" s="1"/>
      <c r="F235" s="1"/>
      <c r="G235" s="1"/>
      <c r="H235" s="1"/>
    </row>
    <row r="236" spans="4:8" x14ac:dyDescent="0.35">
      <c r="D236" s="1"/>
      <c r="E236" s="1"/>
      <c r="F236" s="1"/>
      <c r="G236" s="1"/>
      <c r="H236" s="1"/>
    </row>
    <row r="237" spans="4:8" x14ac:dyDescent="0.35">
      <c r="D237" s="1"/>
      <c r="E237" s="1"/>
      <c r="F237" s="1"/>
      <c r="G237" s="1"/>
      <c r="H237" s="1"/>
    </row>
    <row r="238" spans="4:8" x14ac:dyDescent="0.35">
      <c r="D238" s="1"/>
      <c r="E238" s="1"/>
      <c r="F238" s="1"/>
      <c r="G238" s="1"/>
      <c r="H238" s="1"/>
    </row>
    <row r="239" spans="4:8" x14ac:dyDescent="0.35">
      <c r="D239" s="1"/>
      <c r="E239" s="1"/>
      <c r="F239" s="1"/>
      <c r="G239" s="1"/>
      <c r="H239" s="1"/>
    </row>
    <row r="240" spans="4:8" x14ac:dyDescent="0.35">
      <c r="D240" s="1"/>
      <c r="E240" s="1"/>
      <c r="F240" s="1"/>
      <c r="G240" s="1"/>
      <c r="H240" s="1"/>
    </row>
    <row r="241" spans="4:8" x14ac:dyDescent="0.35">
      <c r="D241" s="1"/>
      <c r="E241" s="1"/>
      <c r="F241" s="1"/>
      <c r="G241" s="1"/>
      <c r="H241" s="1"/>
    </row>
    <row r="242" spans="4:8" x14ac:dyDescent="0.35">
      <c r="D242" s="1"/>
      <c r="E242" s="1"/>
      <c r="F242" s="1"/>
      <c r="G242" s="1"/>
      <c r="H242" s="1"/>
    </row>
    <row r="243" spans="4:8" x14ac:dyDescent="0.35">
      <c r="D243" s="1"/>
      <c r="E243" s="1"/>
      <c r="F243" s="1"/>
      <c r="G243" s="1"/>
      <c r="H243" s="1"/>
    </row>
    <row r="244" spans="4:8" x14ac:dyDescent="0.35">
      <c r="D244" s="1"/>
      <c r="E244" s="1"/>
      <c r="F244" s="1"/>
      <c r="G244" s="1"/>
      <c r="H244" s="1"/>
    </row>
    <row r="245" spans="4:8" x14ac:dyDescent="0.35">
      <c r="D245" s="1"/>
      <c r="E245" s="1"/>
      <c r="F245" s="1"/>
      <c r="G245" s="1"/>
      <c r="H245" s="1"/>
    </row>
    <row r="246" spans="4:8" x14ac:dyDescent="0.35">
      <c r="D246" s="1"/>
      <c r="E246" s="1"/>
      <c r="F246" s="1"/>
      <c r="G246" s="1"/>
      <c r="H246" s="1"/>
    </row>
    <row r="247" spans="4:8" x14ac:dyDescent="0.35">
      <c r="D247" s="1"/>
      <c r="E247" s="1"/>
      <c r="F247" s="1"/>
      <c r="G247" s="1"/>
      <c r="H247" s="1"/>
    </row>
    <row r="248" spans="4:8" x14ac:dyDescent="0.35">
      <c r="D248" s="1"/>
      <c r="E248" s="1"/>
      <c r="F248" s="1"/>
      <c r="G248" s="1"/>
      <c r="H248" s="1"/>
    </row>
    <row r="249" spans="4:8" x14ac:dyDescent="0.35">
      <c r="D249" s="1"/>
      <c r="E249" s="1"/>
      <c r="F249" s="1"/>
      <c r="G249" s="1"/>
      <c r="H249" s="1"/>
    </row>
    <row r="250" spans="4:8" x14ac:dyDescent="0.35">
      <c r="D250" s="1"/>
      <c r="E250" s="1"/>
      <c r="F250" s="1"/>
      <c r="G250" s="1"/>
      <c r="H250" s="1"/>
    </row>
    <row r="251" spans="4:8" x14ac:dyDescent="0.35">
      <c r="D251" s="1"/>
      <c r="E251" s="1"/>
      <c r="F251" s="1"/>
      <c r="G251" s="1"/>
      <c r="H251" s="1"/>
    </row>
    <row r="252" spans="4:8" x14ac:dyDescent="0.35">
      <c r="D252" s="1"/>
      <c r="E252" s="1"/>
      <c r="F252" s="1"/>
      <c r="G252" s="1"/>
      <c r="H252" s="1"/>
    </row>
    <row r="253" spans="4:8" x14ac:dyDescent="0.35">
      <c r="D253" s="1"/>
      <c r="E253" s="1"/>
      <c r="F253" s="1"/>
      <c r="G253" s="1"/>
      <c r="H253" s="1"/>
    </row>
    <row r="254" spans="4:8" x14ac:dyDescent="0.35">
      <c r="D254" s="1"/>
      <c r="E254" s="1"/>
      <c r="F254" s="1"/>
      <c r="G254" s="1"/>
      <c r="H254" s="1"/>
    </row>
    <row r="255" spans="4:8" x14ac:dyDescent="0.35">
      <c r="D255" s="1"/>
      <c r="E255" s="1"/>
      <c r="F255" s="1"/>
      <c r="G255" s="1"/>
      <c r="H255" s="1"/>
    </row>
    <row r="256" spans="4:8" x14ac:dyDescent="0.35">
      <c r="D256" s="1"/>
      <c r="E256" s="1"/>
      <c r="F256" s="1"/>
      <c r="G256" s="1"/>
      <c r="H256" s="1"/>
    </row>
    <row r="257" spans="4:8" x14ac:dyDescent="0.35">
      <c r="D257" s="1"/>
      <c r="E257" s="1"/>
      <c r="F257" s="1"/>
      <c r="G257" s="1"/>
      <c r="H257" s="1"/>
    </row>
    <row r="258" spans="4:8" x14ac:dyDescent="0.35">
      <c r="D258" s="1"/>
      <c r="E258" s="1"/>
      <c r="F258" s="1"/>
      <c r="G258" s="1"/>
      <c r="H258" s="1"/>
    </row>
    <row r="259" spans="4:8" x14ac:dyDescent="0.35">
      <c r="D259" s="1"/>
      <c r="E259" s="1"/>
      <c r="F259" s="1"/>
      <c r="G259" s="1"/>
      <c r="H259" s="1"/>
    </row>
    <row r="260" spans="4:8" x14ac:dyDescent="0.35">
      <c r="D260" s="1"/>
      <c r="E260" s="1"/>
      <c r="F260" s="1"/>
      <c r="G260" s="1"/>
      <c r="H260" s="1"/>
    </row>
    <row r="261" spans="4:8" x14ac:dyDescent="0.35">
      <c r="D261" s="1"/>
      <c r="E261" s="1"/>
      <c r="F261" s="1"/>
      <c r="G261" s="1"/>
      <c r="H261" s="1"/>
    </row>
    <row r="262" spans="4:8" x14ac:dyDescent="0.35">
      <c r="D262" s="1"/>
      <c r="E262" s="1"/>
      <c r="F262" s="1"/>
      <c r="G262" s="1"/>
      <c r="H262" s="1"/>
    </row>
    <row r="263" spans="4:8" x14ac:dyDescent="0.35">
      <c r="D263" s="1"/>
      <c r="E263" s="1"/>
      <c r="F263" s="1"/>
      <c r="G263" s="1"/>
      <c r="H263" s="1"/>
    </row>
    <row r="264" spans="4:8" x14ac:dyDescent="0.35">
      <c r="D264" s="1"/>
      <c r="E264" s="1"/>
      <c r="F264" s="1"/>
      <c r="G264" s="1"/>
      <c r="H264" s="1"/>
    </row>
    <row r="265" spans="4:8" x14ac:dyDescent="0.35">
      <c r="D265" s="1"/>
      <c r="E265" s="1"/>
      <c r="F265" s="1"/>
      <c r="G265" s="1"/>
      <c r="H265" s="1"/>
    </row>
    <row r="266" spans="4:8" x14ac:dyDescent="0.35">
      <c r="D266" s="1"/>
      <c r="E266" s="1"/>
      <c r="F266" s="1"/>
      <c r="G266" s="1"/>
      <c r="H266" s="1"/>
    </row>
    <row r="267" spans="4:8" x14ac:dyDescent="0.35">
      <c r="D267" s="1"/>
      <c r="E267" s="1"/>
      <c r="F267" s="1"/>
      <c r="G267" s="1"/>
      <c r="H267" s="1"/>
    </row>
    <row r="268" spans="4:8" x14ac:dyDescent="0.35">
      <c r="D268" s="1"/>
      <c r="E268" s="1"/>
      <c r="F268" s="1"/>
      <c r="G268" s="1"/>
      <c r="H268" s="1"/>
    </row>
    <row r="269" spans="4:8" x14ac:dyDescent="0.35">
      <c r="D269" s="1"/>
      <c r="E269" s="1"/>
      <c r="F269" s="1"/>
      <c r="G269" s="1"/>
      <c r="H269" s="1"/>
    </row>
    <row r="270" spans="4:8" x14ac:dyDescent="0.35">
      <c r="D270" s="1"/>
      <c r="E270" s="1"/>
      <c r="F270" s="1"/>
      <c r="G270" s="1"/>
      <c r="H270" s="1"/>
    </row>
    <row r="271" spans="4:8" x14ac:dyDescent="0.35">
      <c r="D271" s="1"/>
      <c r="E271" s="1"/>
      <c r="F271" s="1"/>
      <c r="G271" s="1"/>
      <c r="H271" s="1"/>
    </row>
    <row r="272" spans="4:8" x14ac:dyDescent="0.35">
      <c r="D272" s="1"/>
      <c r="E272" s="1"/>
      <c r="F272" s="1"/>
      <c r="G272" s="1"/>
      <c r="H272" s="1"/>
    </row>
    <row r="273" spans="4:8" x14ac:dyDescent="0.35">
      <c r="D273" s="1"/>
      <c r="E273" s="1"/>
      <c r="F273" s="1"/>
      <c r="G273" s="1"/>
      <c r="H273" s="1"/>
    </row>
    <row r="274" spans="4:8" x14ac:dyDescent="0.35">
      <c r="D274" s="1"/>
      <c r="E274" s="1"/>
      <c r="F274" s="1"/>
      <c r="G274" s="1"/>
      <c r="H274" s="1"/>
    </row>
    <row r="275" spans="4:8" x14ac:dyDescent="0.35">
      <c r="D275" s="1"/>
      <c r="E275" s="1"/>
      <c r="F275" s="1"/>
      <c r="G275" s="1"/>
      <c r="H275" s="1"/>
    </row>
    <row r="276" spans="4:8" x14ac:dyDescent="0.35">
      <c r="D276" s="1"/>
      <c r="E276" s="1"/>
      <c r="F276" s="1"/>
      <c r="G276" s="1"/>
      <c r="H276" s="1"/>
    </row>
    <row r="277" spans="4:8" x14ac:dyDescent="0.35">
      <c r="D277" s="1"/>
      <c r="E277" s="1"/>
      <c r="F277" s="1"/>
      <c r="G277" s="1"/>
      <c r="H277" s="1"/>
    </row>
    <row r="278" spans="4:8" x14ac:dyDescent="0.35">
      <c r="D278" s="1"/>
      <c r="E278" s="1"/>
      <c r="F278" s="1"/>
      <c r="G278" s="1"/>
      <c r="H278" s="1"/>
    </row>
    <row r="279" spans="4:8" x14ac:dyDescent="0.35">
      <c r="D279" s="1"/>
      <c r="E279" s="1"/>
      <c r="F279" s="1"/>
      <c r="G279" s="1"/>
      <c r="H279" s="1"/>
    </row>
    <row r="280" spans="4:8" x14ac:dyDescent="0.35">
      <c r="D280" s="1"/>
      <c r="E280" s="1"/>
      <c r="F280" s="1"/>
      <c r="G280" s="1"/>
      <c r="H280" s="1"/>
    </row>
    <row r="281" spans="4:8" x14ac:dyDescent="0.35">
      <c r="D281" s="1"/>
      <c r="E281" s="1"/>
      <c r="F281" s="1"/>
      <c r="G281" s="1"/>
      <c r="H281" s="1"/>
    </row>
    <row r="282" spans="4:8" x14ac:dyDescent="0.35">
      <c r="D282" s="1"/>
      <c r="E282" s="1"/>
      <c r="F282" s="1"/>
      <c r="G282" s="1"/>
      <c r="H282" s="1"/>
    </row>
    <row r="283" spans="4:8" x14ac:dyDescent="0.35">
      <c r="D283" s="1"/>
      <c r="E283" s="1"/>
      <c r="F283" s="1"/>
      <c r="G283" s="1"/>
      <c r="H283" s="1"/>
    </row>
    <row r="284" spans="4:8" x14ac:dyDescent="0.35">
      <c r="D284" s="1"/>
      <c r="E284" s="1"/>
      <c r="F284" s="1"/>
      <c r="G284" s="1"/>
      <c r="H284" s="1"/>
    </row>
    <row r="285" spans="4:8" x14ac:dyDescent="0.35">
      <c r="D285" s="1"/>
      <c r="E285" s="1"/>
      <c r="F285" s="1"/>
      <c r="G285" s="1"/>
      <c r="H285" s="1"/>
    </row>
    <row r="286" spans="4:8" x14ac:dyDescent="0.35">
      <c r="D286" s="1"/>
      <c r="E286" s="1"/>
      <c r="F286" s="1"/>
      <c r="G286" s="1"/>
      <c r="H286" s="1"/>
    </row>
    <row r="287" spans="4:8" x14ac:dyDescent="0.35">
      <c r="D287" s="1"/>
      <c r="E287" s="1"/>
      <c r="F287" s="1"/>
      <c r="G287" s="1"/>
      <c r="H287" s="1"/>
    </row>
    <row r="288" spans="4:8" x14ac:dyDescent="0.35">
      <c r="D288" s="1"/>
      <c r="E288" s="1"/>
      <c r="F288" s="1"/>
      <c r="G288" s="1"/>
      <c r="H288" s="1"/>
    </row>
    <row r="289" spans="4:8" x14ac:dyDescent="0.35">
      <c r="D289" s="1"/>
      <c r="E289" s="1"/>
      <c r="F289" s="1"/>
      <c r="G289" s="1"/>
      <c r="H289" s="1"/>
    </row>
    <row r="290" spans="4:8" x14ac:dyDescent="0.35">
      <c r="D290" s="1"/>
      <c r="E290" s="1"/>
      <c r="F290" s="1"/>
      <c r="G290" s="1"/>
      <c r="H290" s="1"/>
    </row>
    <row r="291" spans="4:8" x14ac:dyDescent="0.35">
      <c r="D291" s="1"/>
      <c r="E291" s="1"/>
      <c r="F291" s="1"/>
      <c r="G291" s="1"/>
      <c r="H291" s="1"/>
    </row>
    <row r="292" spans="4:8" x14ac:dyDescent="0.35">
      <c r="D292" s="1"/>
      <c r="E292" s="1"/>
      <c r="F292" s="1"/>
      <c r="G292" s="1"/>
      <c r="H292" s="1"/>
    </row>
    <row r="293" spans="4:8" x14ac:dyDescent="0.35">
      <c r="D293" s="1"/>
      <c r="E293" s="1"/>
      <c r="F293" s="1"/>
      <c r="G293" s="1"/>
      <c r="H293" s="1"/>
    </row>
    <row r="294" spans="4:8" x14ac:dyDescent="0.35">
      <c r="D294" s="1"/>
      <c r="E294" s="1"/>
      <c r="F294" s="1"/>
      <c r="G294" s="1"/>
      <c r="H294" s="1"/>
    </row>
    <row r="295" spans="4:8" x14ac:dyDescent="0.35">
      <c r="D295" s="1"/>
      <c r="E295" s="1"/>
      <c r="F295" s="1"/>
      <c r="G295" s="1"/>
      <c r="H295" s="1"/>
    </row>
    <row r="296" spans="4:8" x14ac:dyDescent="0.35">
      <c r="D296" s="1"/>
      <c r="E296" s="1"/>
      <c r="F296" s="1"/>
      <c r="G296" s="1"/>
      <c r="H296" s="1"/>
    </row>
    <row r="297" spans="4:8" x14ac:dyDescent="0.35">
      <c r="D297" s="1"/>
      <c r="E297" s="1"/>
      <c r="F297" s="1"/>
      <c r="G297" s="1"/>
      <c r="H297" s="1"/>
    </row>
    <row r="298" spans="4:8" x14ac:dyDescent="0.35">
      <c r="D298" s="1"/>
      <c r="E298" s="1"/>
      <c r="F298" s="1"/>
      <c r="G298" s="1"/>
      <c r="H298" s="1"/>
    </row>
    <row r="299" spans="4:8" x14ac:dyDescent="0.35">
      <c r="D299" s="1"/>
      <c r="E299" s="1"/>
      <c r="F299" s="1"/>
      <c r="G299" s="1"/>
      <c r="H299" s="1"/>
    </row>
    <row r="300" spans="4:8" x14ac:dyDescent="0.35">
      <c r="D300" s="1"/>
      <c r="E300" s="1"/>
      <c r="F300" s="1"/>
      <c r="G300" s="1"/>
      <c r="H300" s="1"/>
    </row>
    <row r="301" spans="4:8" x14ac:dyDescent="0.35">
      <c r="D301" s="1"/>
      <c r="E301" s="1"/>
      <c r="F301" s="1"/>
      <c r="G301" s="1"/>
      <c r="H301" s="1"/>
    </row>
    <row r="302" spans="4:8" x14ac:dyDescent="0.35">
      <c r="D302" s="1"/>
      <c r="E302" s="1"/>
      <c r="F302" s="1"/>
      <c r="G302" s="1"/>
      <c r="H302" s="1"/>
    </row>
    <row r="303" spans="4:8" x14ac:dyDescent="0.35">
      <c r="D303" s="1"/>
      <c r="E303" s="1"/>
      <c r="F303" s="1"/>
      <c r="G303" s="1"/>
      <c r="H303" s="1"/>
    </row>
    <row r="304" spans="4:8" x14ac:dyDescent="0.35">
      <c r="D304" s="1"/>
      <c r="E304" s="1"/>
      <c r="F304" s="1"/>
      <c r="G304" s="1"/>
      <c r="H304" s="1"/>
    </row>
    <row r="305" spans="4:8" x14ac:dyDescent="0.35">
      <c r="D305" s="1"/>
      <c r="E305" s="1"/>
      <c r="F305" s="1"/>
      <c r="G305" s="1"/>
      <c r="H305" s="1"/>
    </row>
    <row r="306" spans="4:8" x14ac:dyDescent="0.35">
      <c r="D306" s="1"/>
      <c r="E306" s="1"/>
      <c r="F306" s="1"/>
      <c r="G306" s="1"/>
      <c r="H306" s="1"/>
    </row>
    <row r="307" spans="4:8" x14ac:dyDescent="0.35">
      <c r="D307" s="1"/>
      <c r="E307" s="1"/>
      <c r="F307" s="1"/>
      <c r="G307" s="1"/>
      <c r="H307" s="1"/>
    </row>
    <row r="308" spans="4:8" x14ac:dyDescent="0.35">
      <c r="D308" s="1"/>
      <c r="E308" s="1"/>
      <c r="F308" s="1"/>
      <c r="G308" s="1"/>
      <c r="H308" s="1"/>
    </row>
    <row r="309" spans="4:8" x14ac:dyDescent="0.35">
      <c r="D309" s="1"/>
      <c r="E309" s="1"/>
      <c r="F309" s="1"/>
      <c r="G309" s="1"/>
      <c r="H309" s="1"/>
    </row>
    <row r="310" spans="4:8" x14ac:dyDescent="0.35">
      <c r="D310" s="1"/>
      <c r="E310" s="1"/>
      <c r="F310" s="1"/>
      <c r="G310" s="1"/>
      <c r="H310" s="1"/>
    </row>
    <row r="311" spans="4:8" x14ac:dyDescent="0.35">
      <c r="D311" s="1"/>
      <c r="E311" s="1"/>
      <c r="F311" s="1"/>
      <c r="G311" s="1"/>
      <c r="H311" s="1"/>
    </row>
    <row r="312" spans="4:8" x14ac:dyDescent="0.35">
      <c r="D312" s="1"/>
      <c r="E312" s="1"/>
      <c r="F312" s="1"/>
      <c r="G312" s="1"/>
      <c r="H312" s="1"/>
    </row>
    <row r="313" spans="4:8" x14ac:dyDescent="0.35">
      <c r="D313" s="1"/>
      <c r="E313" s="1"/>
      <c r="F313" s="1"/>
      <c r="G313" s="1"/>
      <c r="H313" s="1"/>
    </row>
    <row r="314" spans="4:8" x14ac:dyDescent="0.35">
      <c r="D314" s="1"/>
      <c r="E314" s="1"/>
      <c r="F314" s="1"/>
      <c r="G314" s="1"/>
      <c r="H314" s="1"/>
    </row>
    <row r="315" spans="4:8" x14ac:dyDescent="0.35">
      <c r="D315" s="1"/>
      <c r="E315" s="1"/>
      <c r="F315" s="1"/>
      <c r="G315" s="1"/>
      <c r="H315" s="1"/>
    </row>
    <row r="316" spans="4:8" x14ac:dyDescent="0.35">
      <c r="D316" s="1"/>
      <c r="E316" s="1"/>
      <c r="F316" s="1"/>
      <c r="G316" s="1"/>
      <c r="H316" s="1"/>
    </row>
    <row r="317" spans="4:8" x14ac:dyDescent="0.35">
      <c r="D317" s="1"/>
      <c r="E317" s="1"/>
      <c r="F317" s="1"/>
      <c r="G317" s="1"/>
      <c r="H317" s="1"/>
    </row>
    <row r="318" spans="4:8" x14ac:dyDescent="0.35">
      <c r="D318" s="1"/>
      <c r="E318" s="1"/>
      <c r="F318" s="1"/>
      <c r="G318" s="1"/>
      <c r="H318" s="1"/>
    </row>
    <row r="319" spans="4:8" x14ac:dyDescent="0.35">
      <c r="D319" s="1"/>
      <c r="E319" s="1"/>
      <c r="F319" s="1"/>
      <c r="G319" s="1"/>
      <c r="H319" s="1"/>
    </row>
    <row r="320" spans="4:8" x14ac:dyDescent="0.35">
      <c r="D320" s="1"/>
      <c r="E320" s="1"/>
      <c r="F320" s="1"/>
      <c r="G320" s="1"/>
      <c r="H320" s="1"/>
    </row>
    <row r="321" spans="4:8" x14ac:dyDescent="0.35">
      <c r="D321" s="1"/>
      <c r="E321" s="1"/>
      <c r="F321" s="1"/>
      <c r="G321" s="1"/>
      <c r="H321" s="1"/>
    </row>
    <row r="322" spans="4:8" x14ac:dyDescent="0.35">
      <c r="D322" s="1"/>
      <c r="E322" s="1"/>
      <c r="F322" s="1"/>
      <c r="G322" s="1"/>
      <c r="H322" s="1"/>
    </row>
    <row r="323" spans="4:8" x14ac:dyDescent="0.35">
      <c r="D323" s="1"/>
      <c r="E323" s="1"/>
      <c r="F323" s="1"/>
      <c r="G323" s="1"/>
      <c r="H323" s="1"/>
    </row>
    <row r="324" spans="4:8" x14ac:dyDescent="0.35">
      <c r="D324" s="1"/>
      <c r="E324" s="1"/>
      <c r="F324" s="1"/>
      <c r="G324" s="1"/>
      <c r="H324" s="1"/>
    </row>
    <row r="325" spans="4:8" x14ac:dyDescent="0.35">
      <c r="D325" s="1"/>
      <c r="E325" s="1"/>
      <c r="F325" s="1"/>
      <c r="G325" s="1"/>
      <c r="H325" s="1"/>
    </row>
    <row r="326" spans="4:8" x14ac:dyDescent="0.35">
      <c r="D326" s="1"/>
      <c r="E326" s="1"/>
      <c r="F326" s="1"/>
      <c r="G326" s="1"/>
      <c r="H326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41F41-55ED-4FB8-A1F5-1914AACF87DC}">
  <dimension ref="A1:V216"/>
  <sheetViews>
    <sheetView zoomScale="70" zoomScaleNormal="70" workbookViewId="0">
      <selection activeCell="D12" sqref="D12"/>
    </sheetView>
  </sheetViews>
  <sheetFormatPr defaultRowHeight="14.5" x14ac:dyDescent="0.35"/>
  <cols>
    <col min="1" max="1" width="30.26953125" bestFit="1" customWidth="1"/>
    <col min="3" max="3" width="14.81640625" bestFit="1" customWidth="1"/>
    <col min="4" max="4" width="10.81640625" bestFit="1" customWidth="1"/>
    <col min="5" max="5" width="9" bestFit="1" customWidth="1"/>
    <col min="6" max="6" width="14.453125" bestFit="1" customWidth="1"/>
    <col min="9" max="9" width="19.26953125" bestFit="1" customWidth="1"/>
    <col min="10" max="10" width="18.26953125" bestFit="1" customWidth="1"/>
    <col min="12" max="12" width="15.453125" bestFit="1" customWidth="1"/>
    <col min="13" max="13" width="19.1796875" bestFit="1" customWidth="1"/>
    <col min="14" max="14" width="14.81640625" bestFit="1" customWidth="1"/>
    <col min="21" max="21" width="30.26953125" bestFit="1" customWidth="1"/>
    <col min="22" max="22" width="11.54296875" bestFit="1" customWidth="1"/>
  </cols>
  <sheetData>
    <row r="1" spans="1:22" x14ac:dyDescent="0.35">
      <c r="A1" t="s">
        <v>6</v>
      </c>
      <c r="B1" t="s">
        <v>7</v>
      </c>
      <c r="C1" t="s">
        <v>8</v>
      </c>
      <c r="E1" t="s">
        <v>0</v>
      </c>
      <c r="F1" t="s">
        <v>9</v>
      </c>
      <c r="G1" t="s">
        <v>1</v>
      </c>
      <c r="H1" t="s">
        <v>2</v>
      </c>
      <c r="I1" t="s">
        <v>10</v>
      </c>
      <c r="J1" t="s">
        <v>11</v>
      </c>
      <c r="L1" t="s">
        <v>8</v>
      </c>
      <c r="M1" t="s">
        <v>11</v>
      </c>
      <c r="N1" t="s">
        <v>170</v>
      </c>
      <c r="U1" s="5"/>
      <c r="V1" s="8"/>
    </row>
    <row r="2" spans="1:22" x14ac:dyDescent="0.35">
      <c r="A2" s="5" t="s">
        <v>232</v>
      </c>
      <c r="B2" s="7">
        <v>0.48402777777777778</v>
      </c>
      <c r="C2" s="8">
        <f>B2+$P$2</f>
        <v>0.65069444444444446</v>
      </c>
      <c r="D2" s="1" t="s">
        <v>3</v>
      </c>
      <c r="E2" s="3">
        <v>4018.4380000000001</v>
      </c>
      <c r="F2" s="3">
        <v>5640.3339999999998</v>
      </c>
      <c r="G2" s="3">
        <v>2468</v>
      </c>
      <c r="H2" s="3">
        <v>11303</v>
      </c>
      <c r="I2">
        <f>AVERAGE(F3:F6)</f>
        <v>2215.7599999999998</v>
      </c>
      <c r="J2">
        <f>F2-I2</f>
        <v>3424.5740000000001</v>
      </c>
      <c r="L2" s="2">
        <v>0.65138888888888891</v>
      </c>
      <c r="M2">
        <f>AVERAGE(J2,J12,J17,J22)</f>
        <v>3685.0597500000003</v>
      </c>
      <c r="N2">
        <f>STDEV(J2,J12,J17,J22)</f>
        <v>1092.8722514438903</v>
      </c>
      <c r="P2" s="2">
        <v>0.16666666666666666</v>
      </c>
      <c r="U2" s="6"/>
      <c r="V2" s="8"/>
    </row>
    <row r="3" spans="1:22" x14ac:dyDescent="0.35">
      <c r="A3" s="6"/>
      <c r="B3" s="6"/>
      <c r="C3" s="6"/>
      <c r="D3" s="1" t="s">
        <v>4</v>
      </c>
      <c r="E3" s="3">
        <v>73934.635999999999</v>
      </c>
      <c r="F3" s="3">
        <v>2168.9459999999999</v>
      </c>
      <c r="G3" s="3">
        <v>1932</v>
      </c>
      <c r="H3" s="3">
        <v>2466</v>
      </c>
      <c r="L3" s="2">
        <v>0.70000000000000007</v>
      </c>
      <c r="M3">
        <f>AVERAGE(J27,J32,J37,J42,J47,J52,J57,J62)</f>
        <v>4345.8349687499995</v>
      </c>
      <c r="N3">
        <f>STDEV(J27,J32,J37,J42,J47,J52,J57,J62)</f>
        <v>1459.981766355532</v>
      </c>
      <c r="U3" s="6"/>
      <c r="V3" s="8"/>
    </row>
    <row r="4" spans="1:22" x14ac:dyDescent="0.35">
      <c r="A4" s="6"/>
      <c r="B4" s="6"/>
      <c r="C4" s="6"/>
      <c r="D4" s="1" t="s">
        <v>4</v>
      </c>
      <c r="E4" s="3">
        <v>138030.11900000001</v>
      </c>
      <c r="F4" s="3">
        <v>2203.9609999999998</v>
      </c>
      <c r="G4" s="3">
        <v>1853</v>
      </c>
      <c r="H4" s="3">
        <v>2605</v>
      </c>
      <c r="L4" s="2">
        <v>0.73472222222222217</v>
      </c>
      <c r="M4">
        <f>AVERAGE(J67,J72,J77,J82,J87)</f>
        <v>3900.7545500000001</v>
      </c>
      <c r="N4">
        <f>STDEV(J67,J72,J77,J82,J87)</f>
        <v>1923.1426467351009</v>
      </c>
      <c r="U4" s="6"/>
      <c r="V4" s="8"/>
    </row>
    <row r="5" spans="1:22" x14ac:dyDescent="0.35">
      <c r="A5" s="6"/>
      <c r="B5" s="6"/>
      <c r="C5" s="6"/>
      <c r="D5" s="1" t="s">
        <v>4</v>
      </c>
      <c r="E5" s="3">
        <v>107884.416</v>
      </c>
      <c r="F5" s="3">
        <v>2230.6559999999999</v>
      </c>
      <c r="G5" s="3">
        <v>1975</v>
      </c>
      <c r="H5" s="3">
        <v>2485</v>
      </c>
      <c r="L5" s="2">
        <v>0.84583333333333333</v>
      </c>
      <c r="M5">
        <f>AVERAGE(J92,J97,J102,J107,J112)</f>
        <v>2235.2939500000002</v>
      </c>
      <c r="N5">
        <f>STDEV(J92,J97,J102,J107,J112)</f>
        <v>757.70358858476504</v>
      </c>
      <c r="U5" s="6"/>
      <c r="V5" s="8"/>
    </row>
    <row r="6" spans="1:22" x14ac:dyDescent="0.35">
      <c r="A6" s="6"/>
      <c r="B6" s="6"/>
      <c r="C6" s="6"/>
      <c r="D6" s="1" t="s">
        <v>4</v>
      </c>
      <c r="E6" s="3">
        <v>105788.628</v>
      </c>
      <c r="F6" s="3">
        <v>2259.4769999999999</v>
      </c>
      <c r="G6" s="3">
        <v>1917</v>
      </c>
      <c r="H6" s="3">
        <v>2616</v>
      </c>
      <c r="L6" s="2">
        <v>0.88888888888888884</v>
      </c>
      <c r="M6">
        <f>AVERAGE(J117,J122,J127,J132,J137,J142,J147,J152,J157)</f>
        <v>2827.9194166666671</v>
      </c>
      <c r="N6">
        <f>STDEV(J117,J122,J127,J132,J137,J142,J147,J152,J157)</f>
        <v>1285.6021091706032</v>
      </c>
      <c r="U6" s="6"/>
      <c r="V6" s="8"/>
    </row>
    <row r="7" spans="1:22" x14ac:dyDescent="0.35">
      <c r="A7" s="6" t="s">
        <v>233</v>
      </c>
      <c r="B7" s="7">
        <v>0.4368055555555555</v>
      </c>
      <c r="C7" s="8">
        <f>B7+$P$2</f>
        <v>0.60347222222222219</v>
      </c>
      <c r="D7" s="1" t="s">
        <v>3</v>
      </c>
      <c r="E7" s="3">
        <v>3329.1860000000001</v>
      </c>
      <c r="F7" s="3">
        <v>4553.2439999999997</v>
      </c>
      <c r="G7" s="3">
        <v>2248</v>
      </c>
      <c r="H7" s="3">
        <v>8700</v>
      </c>
      <c r="I7">
        <f>AVERAGE(F8:F11)</f>
        <v>2129.6112499999999</v>
      </c>
      <c r="J7">
        <f>F7-I7</f>
        <v>2423.6327499999998</v>
      </c>
      <c r="U7" s="6"/>
      <c r="V7" s="8"/>
    </row>
    <row r="8" spans="1:22" x14ac:dyDescent="0.35">
      <c r="A8" s="6"/>
      <c r="B8" s="6"/>
      <c r="C8" s="6"/>
      <c r="D8" s="1" t="s">
        <v>4</v>
      </c>
      <c r="E8" s="3">
        <v>82828.953999999998</v>
      </c>
      <c r="F8" s="3">
        <v>2032.2090000000001</v>
      </c>
      <c r="G8" s="3">
        <v>1803</v>
      </c>
      <c r="H8" s="3">
        <v>2313</v>
      </c>
      <c r="U8" s="6"/>
      <c r="V8" s="8"/>
    </row>
    <row r="9" spans="1:22" x14ac:dyDescent="0.35">
      <c r="A9" s="6"/>
      <c r="B9" s="6"/>
      <c r="C9" s="6"/>
      <c r="D9" s="1" t="s">
        <v>4</v>
      </c>
      <c r="E9" s="3">
        <v>122264.71799999999</v>
      </c>
      <c r="F9" s="3">
        <v>2157.5369999999998</v>
      </c>
      <c r="G9" s="3">
        <v>1813</v>
      </c>
      <c r="H9" s="3">
        <v>2512</v>
      </c>
      <c r="U9" s="6"/>
      <c r="V9" s="8"/>
    </row>
    <row r="10" spans="1:22" x14ac:dyDescent="0.35">
      <c r="A10" s="6"/>
      <c r="B10" s="6"/>
      <c r="C10" s="6"/>
      <c r="D10" s="1" t="s">
        <v>4</v>
      </c>
      <c r="E10" s="3">
        <v>164826.848</v>
      </c>
      <c r="F10" s="3">
        <v>2250.4140000000002</v>
      </c>
      <c r="G10" s="3">
        <v>1925</v>
      </c>
      <c r="H10" s="3">
        <v>2598</v>
      </c>
      <c r="U10" s="6"/>
      <c r="V10" s="8"/>
    </row>
    <row r="11" spans="1:22" x14ac:dyDescent="0.35">
      <c r="A11" s="6"/>
      <c r="B11" s="6"/>
      <c r="C11" s="6"/>
      <c r="D11" s="1" t="s">
        <v>4</v>
      </c>
      <c r="E11" s="3">
        <v>103536.193</v>
      </c>
      <c r="F11" s="3">
        <v>2078.2849999999999</v>
      </c>
      <c r="G11" s="3">
        <v>1832</v>
      </c>
      <c r="H11" s="3">
        <v>2388</v>
      </c>
      <c r="U11" s="6"/>
      <c r="V11" s="8"/>
    </row>
    <row r="12" spans="1:22" x14ac:dyDescent="0.35">
      <c r="A12" s="6" t="s">
        <v>234</v>
      </c>
      <c r="B12" s="7">
        <v>0.48402777777777778</v>
      </c>
      <c r="C12" s="8">
        <f>B12+$P$2</f>
        <v>0.65069444444444446</v>
      </c>
      <c r="D12" s="1" t="s">
        <v>3</v>
      </c>
      <c r="E12" s="3">
        <v>4883.3</v>
      </c>
      <c r="F12" s="3">
        <v>7000.893</v>
      </c>
      <c r="G12" s="3">
        <v>2588</v>
      </c>
      <c r="H12" s="3">
        <v>16383</v>
      </c>
      <c r="I12">
        <f>AVERAGE(F13:F16)</f>
        <v>2343.5047500000001</v>
      </c>
      <c r="J12">
        <f>F12-I12</f>
        <v>4657.38825</v>
      </c>
      <c r="U12" s="6"/>
      <c r="V12" s="8"/>
    </row>
    <row r="13" spans="1:22" x14ac:dyDescent="0.35">
      <c r="A13" s="6"/>
      <c r="B13" s="6"/>
      <c r="C13" s="6"/>
      <c r="D13" s="1" t="s">
        <v>4</v>
      </c>
      <c r="E13" s="3">
        <v>89454.346999999994</v>
      </c>
      <c r="F13" s="3">
        <v>2285.8960000000002</v>
      </c>
      <c r="G13" s="3">
        <v>1910</v>
      </c>
      <c r="H13" s="3">
        <v>2564</v>
      </c>
      <c r="U13" s="6"/>
      <c r="V13" s="8"/>
    </row>
    <row r="14" spans="1:22" x14ac:dyDescent="0.35">
      <c r="A14" s="6"/>
      <c r="B14" s="6"/>
      <c r="C14" s="6"/>
      <c r="D14" s="1" t="s">
        <v>4</v>
      </c>
      <c r="E14" s="3">
        <v>134833.67199999999</v>
      </c>
      <c r="F14" s="3">
        <v>2359.2629999999999</v>
      </c>
      <c r="G14" s="3">
        <v>1947</v>
      </c>
      <c r="H14" s="3">
        <v>2772</v>
      </c>
      <c r="U14" s="6"/>
      <c r="V14" s="8"/>
    </row>
    <row r="15" spans="1:22" x14ac:dyDescent="0.35">
      <c r="A15" s="6"/>
      <c r="B15" s="6"/>
      <c r="C15" s="6"/>
      <c r="D15" s="1" t="s">
        <v>4</v>
      </c>
      <c r="E15" s="3">
        <v>106949.474</v>
      </c>
      <c r="F15" s="3">
        <v>2343.9479999999999</v>
      </c>
      <c r="G15" s="3">
        <v>2027</v>
      </c>
      <c r="H15" s="3">
        <v>2696</v>
      </c>
      <c r="U15" s="6"/>
      <c r="V15" s="8"/>
    </row>
    <row r="16" spans="1:22" x14ac:dyDescent="0.35">
      <c r="A16" s="6"/>
      <c r="B16" s="6"/>
      <c r="C16" s="6"/>
      <c r="D16" s="1" t="s">
        <v>4</v>
      </c>
      <c r="E16" s="3">
        <v>135344.01500000001</v>
      </c>
      <c r="F16" s="3">
        <v>2384.9119999999998</v>
      </c>
      <c r="G16" s="3">
        <v>1853</v>
      </c>
      <c r="H16" s="3">
        <v>2753</v>
      </c>
      <c r="U16" s="6"/>
      <c r="V16" s="8"/>
    </row>
    <row r="17" spans="1:22" x14ac:dyDescent="0.35">
      <c r="A17" s="6" t="s">
        <v>235</v>
      </c>
      <c r="B17" s="7">
        <v>0.48402777777777778</v>
      </c>
      <c r="C17" s="8">
        <f>B17+$P$2</f>
        <v>0.65069444444444446</v>
      </c>
      <c r="D17" s="1" t="s">
        <v>3</v>
      </c>
      <c r="E17" s="3">
        <v>4556.8130000000001</v>
      </c>
      <c r="F17" s="3">
        <v>4432.5039999999999</v>
      </c>
      <c r="G17" s="3">
        <v>2113</v>
      </c>
      <c r="H17" s="3">
        <v>8510</v>
      </c>
      <c r="I17">
        <f>AVERAGE(F18:F21)</f>
        <v>2179.5797499999999</v>
      </c>
      <c r="J17">
        <f>F17-I17</f>
        <v>2252.92425</v>
      </c>
      <c r="U17" s="6"/>
      <c r="V17" s="8"/>
    </row>
    <row r="18" spans="1:22" x14ac:dyDescent="0.35">
      <c r="A18" s="6"/>
      <c r="B18" s="6"/>
      <c r="C18" s="6"/>
      <c r="D18" s="1" t="s">
        <v>4</v>
      </c>
      <c r="E18" s="3">
        <v>79735.565000000002</v>
      </c>
      <c r="F18" s="3">
        <v>2137.1370000000002</v>
      </c>
      <c r="G18" s="3">
        <v>1908</v>
      </c>
      <c r="H18" s="3">
        <v>2369</v>
      </c>
      <c r="U18" s="6"/>
      <c r="V18" s="8"/>
    </row>
    <row r="19" spans="1:22" x14ac:dyDescent="0.35">
      <c r="A19" s="6"/>
      <c r="B19" s="6"/>
      <c r="C19" s="6"/>
      <c r="D19" s="1" t="s">
        <v>4</v>
      </c>
      <c r="E19" s="3">
        <v>89635.729000000007</v>
      </c>
      <c r="F19" s="3">
        <v>2160.0419999999999</v>
      </c>
      <c r="G19" s="3">
        <v>1862</v>
      </c>
      <c r="H19" s="3">
        <v>2511</v>
      </c>
      <c r="U19" s="6"/>
      <c r="V19" s="8"/>
    </row>
    <row r="20" spans="1:22" x14ac:dyDescent="0.35">
      <c r="A20" s="6"/>
      <c r="B20" s="6"/>
      <c r="C20" s="6"/>
      <c r="D20" s="1" t="s">
        <v>4</v>
      </c>
      <c r="E20" s="3">
        <v>97530.797000000006</v>
      </c>
      <c r="F20" s="3">
        <v>2268.4369999999999</v>
      </c>
      <c r="G20" s="3">
        <v>1894</v>
      </c>
      <c r="H20" s="3">
        <v>2562</v>
      </c>
      <c r="U20" s="6"/>
      <c r="V20" s="8"/>
    </row>
    <row r="21" spans="1:22" x14ac:dyDescent="0.35">
      <c r="A21" s="6"/>
      <c r="B21" s="6"/>
      <c r="C21" s="6"/>
      <c r="D21" s="1" t="s">
        <v>4</v>
      </c>
      <c r="E21" s="3">
        <v>56383.446000000004</v>
      </c>
      <c r="F21" s="3">
        <v>2152.703</v>
      </c>
      <c r="G21" s="3">
        <v>1939</v>
      </c>
      <c r="H21" s="3">
        <v>2402</v>
      </c>
      <c r="U21" s="6"/>
      <c r="V21" s="8"/>
    </row>
    <row r="22" spans="1:22" x14ac:dyDescent="0.35">
      <c r="A22" s="6" t="s">
        <v>236</v>
      </c>
      <c r="B22" s="7">
        <v>0.48472222222222222</v>
      </c>
      <c r="C22" s="8">
        <f>B22+$P$2</f>
        <v>0.65138888888888891</v>
      </c>
      <c r="D22" s="1" t="s">
        <v>3</v>
      </c>
      <c r="E22" s="3">
        <v>3588.8919999999998</v>
      </c>
      <c r="F22" s="3">
        <v>6660.7370000000001</v>
      </c>
      <c r="G22" s="3">
        <v>2448</v>
      </c>
      <c r="H22" s="3">
        <v>16383</v>
      </c>
      <c r="I22">
        <f>AVERAGE(F23:F26)</f>
        <v>2255.3845000000001</v>
      </c>
      <c r="J22">
        <f>F22-I22</f>
        <v>4405.3525</v>
      </c>
      <c r="U22" s="6"/>
      <c r="V22" s="8"/>
    </row>
    <row r="23" spans="1:22" x14ac:dyDescent="0.35">
      <c r="A23" s="6"/>
      <c r="B23" s="6"/>
      <c r="C23" s="6"/>
      <c r="D23" s="1" t="s">
        <v>4</v>
      </c>
      <c r="E23" s="3">
        <v>126360.655</v>
      </c>
      <c r="F23" s="3">
        <v>2247.6280000000002</v>
      </c>
      <c r="G23" s="3">
        <v>1989</v>
      </c>
      <c r="H23" s="3">
        <v>2576</v>
      </c>
      <c r="U23" s="6"/>
      <c r="V23" s="8"/>
    </row>
    <row r="24" spans="1:22" x14ac:dyDescent="0.35">
      <c r="A24" s="6"/>
      <c r="B24" s="6"/>
      <c r="C24" s="6"/>
      <c r="D24" s="1" t="s">
        <v>4</v>
      </c>
      <c r="E24" s="3">
        <v>79389.289999999994</v>
      </c>
      <c r="F24" s="3">
        <v>2185.4740000000002</v>
      </c>
      <c r="G24" s="3">
        <v>1873</v>
      </c>
      <c r="H24" s="3">
        <v>2528</v>
      </c>
      <c r="U24" s="6"/>
      <c r="V24" s="8"/>
    </row>
    <row r="25" spans="1:22" x14ac:dyDescent="0.35">
      <c r="A25" s="6"/>
      <c r="B25" s="6"/>
      <c r="C25" s="6"/>
      <c r="D25" s="1" t="s">
        <v>4</v>
      </c>
      <c r="E25" s="3">
        <v>98111.218999999997</v>
      </c>
      <c r="F25" s="3">
        <v>2254.201</v>
      </c>
      <c r="G25" s="3">
        <v>1926</v>
      </c>
      <c r="H25" s="3">
        <v>2654</v>
      </c>
      <c r="U25" s="6"/>
      <c r="V25" s="8"/>
    </row>
    <row r="26" spans="1:22" x14ac:dyDescent="0.35">
      <c r="A26" s="6"/>
      <c r="B26" s="6"/>
      <c r="C26" s="6"/>
      <c r="D26" s="1" t="s">
        <v>4</v>
      </c>
      <c r="E26" s="3">
        <v>139779.63099999999</v>
      </c>
      <c r="F26" s="3">
        <v>2334.2350000000001</v>
      </c>
      <c r="G26" s="3">
        <v>2091</v>
      </c>
      <c r="H26" s="3">
        <v>2675</v>
      </c>
      <c r="U26" s="6"/>
      <c r="V26" s="8"/>
    </row>
    <row r="27" spans="1:22" x14ac:dyDescent="0.35">
      <c r="A27" s="6" t="s">
        <v>237</v>
      </c>
      <c r="B27" s="7">
        <v>0.52500000000000002</v>
      </c>
      <c r="C27" s="8">
        <f>B27+$P$2</f>
        <v>0.69166666666666665</v>
      </c>
      <c r="D27" s="1" t="s">
        <v>3</v>
      </c>
      <c r="E27" s="3">
        <v>3552.6149999999998</v>
      </c>
      <c r="F27" s="3">
        <v>7918.6319999999996</v>
      </c>
      <c r="G27" s="3">
        <v>2778</v>
      </c>
      <c r="H27" s="3">
        <v>16383</v>
      </c>
      <c r="I27">
        <f>AVERAGE(F28:F31)</f>
        <v>2475.9192499999999</v>
      </c>
      <c r="J27">
        <f>F27-I27</f>
        <v>5442.7127499999997</v>
      </c>
      <c r="U27" s="6"/>
      <c r="V27" s="8"/>
    </row>
    <row r="28" spans="1:22" x14ac:dyDescent="0.35">
      <c r="A28" s="6"/>
      <c r="B28" s="6"/>
      <c r="C28" s="6"/>
      <c r="D28" s="1" t="s">
        <v>4</v>
      </c>
      <c r="E28" s="3">
        <v>85183.623000000007</v>
      </c>
      <c r="F28" s="3">
        <v>2403.8679999999999</v>
      </c>
      <c r="G28" s="3">
        <v>2154</v>
      </c>
      <c r="H28" s="3">
        <v>2687</v>
      </c>
      <c r="U28" s="6"/>
      <c r="V28" s="8"/>
    </row>
    <row r="29" spans="1:22" x14ac:dyDescent="0.35">
      <c r="A29" s="6"/>
      <c r="B29" s="6"/>
      <c r="C29" s="6"/>
      <c r="D29" s="1" t="s">
        <v>4</v>
      </c>
      <c r="E29" s="3">
        <v>129612.341</v>
      </c>
      <c r="F29" s="3">
        <v>2457.5590000000002</v>
      </c>
      <c r="G29" s="3">
        <v>2064</v>
      </c>
      <c r="H29" s="3">
        <v>2898</v>
      </c>
      <c r="U29" s="6"/>
      <c r="V29" s="8"/>
    </row>
    <row r="30" spans="1:22" x14ac:dyDescent="0.35">
      <c r="A30" s="6"/>
      <c r="B30" s="6"/>
      <c r="C30" s="6"/>
      <c r="D30" s="1" t="s">
        <v>4</v>
      </c>
      <c r="E30" s="3">
        <v>129860.505</v>
      </c>
      <c r="F30" s="3">
        <v>2545.8359999999998</v>
      </c>
      <c r="G30" s="3">
        <v>2160</v>
      </c>
      <c r="H30" s="3">
        <v>2961</v>
      </c>
      <c r="U30" s="6"/>
      <c r="V30" s="8"/>
    </row>
    <row r="31" spans="1:22" x14ac:dyDescent="0.35">
      <c r="A31" s="6"/>
      <c r="B31" s="6"/>
      <c r="C31" s="6"/>
      <c r="D31" s="1" t="s">
        <v>4</v>
      </c>
      <c r="E31" s="3">
        <v>66240.737999999998</v>
      </c>
      <c r="F31" s="3">
        <v>2496.4140000000002</v>
      </c>
      <c r="G31" s="3">
        <v>2275</v>
      </c>
      <c r="H31" s="3">
        <v>2758</v>
      </c>
      <c r="U31" s="6"/>
      <c r="V31" s="8"/>
    </row>
    <row r="32" spans="1:22" x14ac:dyDescent="0.35">
      <c r="A32" s="6" t="s">
        <v>238</v>
      </c>
      <c r="B32" s="7">
        <v>0.53333333333333333</v>
      </c>
      <c r="C32" s="8">
        <f>B32+$P$2</f>
        <v>0.7</v>
      </c>
      <c r="D32" s="1" t="s">
        <v>3</v>
      </c>
      <c r="E32" s="3">
        <v>4344.1009999999997</v>
      </c>
      <c r="F32" s="3">
        <v>4227.1980000000003</v>
      </c>
      <c r="G32" s="3">
        <v>2459</v>
      </c>
      <c r="H32" s="3">
        <v>6930</v>
      </c>
      <c r="I32">
        <f>AVERAGE(F33:F36)</f>
        <v>2297.3242499999997</v>
      </c>
      <c r="J32">
        <f>F32-I32</f>
        <v>1929.8737500000007</v>
      </c>
      <c r="U32" s="6"/>
      <c r="V32" s="8"/>
    </row>
    <row r="33" spans="1:10" x14ac:dyDescent="0.35">
      <c r="A33" s="6"/>
      <c r="B33" s="6"/>
      <c r="C33" s="6"/>
      <c r="D33" s="1" t="s">
        <v>4</v>
      </c>
      <c r="E33" s="3">
        <v>112259.022</v>
      </c>
      <c r="F33" s="3">
        <v>2254.2910000000002</v>
      </c>
      <c r="G33" s="3">
        <v>2003</v>
      </c>
      <c r="H33" s="3">
        <v>2575</v>
      </c>
    </row>
    <row r="34" spans="1:10" x14ac:dyDescent="0.35">
      <c r="A34" s="6"/>
      <c r="B34" s="6"/>
      <c r="C34" s="6"/>
      <c r="D34" s="1" t="s">
        <v>4</v>
      </c>
      <c r="E34" s="3">
        <v>63714.58</v>
      </c>
      <c r="F34" s="3">
        <v>2249.6619999999998</v>
      </c>
      <c r="G34" s="3">
        <v>1974</v>
      </c>
      <c r="H34" s="3">
        <v>2560</v>
      </c>
    </row>
    <row r="35" spans="1:10" x14ac:dyDescent="0.35">
      <c r="A35" s="6"/>
      <c r="B35" s="6"/>
      <c r="C35" s="6"/>
      <c r="D35" s="1" t="s">
        <v>4</v>
      </c>
      <c r="E35" s="3">
        <v>85414.472999999998</v>
      </c>
      <c r="F35" s="3">
        <v>2330.6120000000001</v>
      </c>
      <c r="G35" s="3">
        <v>2007</v>
      </c>
      <c r="H35" s="3">
        <v>2682</v>
      </c>
    </row>
    <row r="36" spans="1:10" x14ac:dyDescent="0.35">
      <c r="A36" s="6"/>
      <c r="B36" s="6"/>
      <c r="C36" s="6"/>
      <c r="D36" s="1" t="s">
        <v>4</v>
      </c>
      <c r="E36" s="3">
        <v>101349.71400000001</v>
      </c>
      <c r="F36" s="3">
        <v>2354.732</v>
      </c>
      <c r="G36" s="3">
        <v>2039</v>
      </c>
      <c r="H36" s="3">
        <v>2627</v>
      </c>
    </row>
    <row r="37" spans="1:10" x14ac:dyDescent="0.35">
      <c r="A37" s="6" t="s">
        <v>239</v>
      </c>
      <c r="B37" s="7">
        <v>0.53333333333333333</v>
      </c>
      <c r="C37" s="8">
        <f>B37+$P$2</f>
        <v>0.7</v>
      </c>
      <c r="D37" s="1" t="s">
        <v>3</v>
      </c>
      <c r="E37" s="3">
        <v>3304.4520000000002</v>
      </c>
      <c r="F37" s="3">
        <v>7266.1409999999996</v>
      </c>
      <c r="G37" s="3">
        <v>2428</v>
      </c>
      <c r="H37" s="3">
        <v>16383</v>
      </c>
      <c r="I37">
        <f>AVERAGE(F38:F41)</f>
        <v>2185.2314999999999</v>
      </c>
      <c r="J37">
        <f>F37-I37</f>
        <v>5080.9094999999998</v>
      </c>
    </row>
    <row r="38" spans="1:10" x14ac:dyDescent="0.35">
      <c r="A38" s="6"/>
      <c r="B38" s="6"/>
      <c r="C38" s="6"/>
      <c r="D38" s="1" t="s">
        <v>4</v>
      </c>
      <c r="E38" s="3">
        <v>95707.907000000007</v>
      </c>
      <c r="F38" s="3">
        <v>2069.114</v>
      </c>
      <c r="G38" s="3">
        <v>1868</v>
      </c>
      <c r="H38" s="3">
        <v>2359</v>
      </c>
    </row>
    <row r="39" spans="1:10" x14ac:dyDescent="0.35">
      <c r="A39" s="6"/>
      <c r="B39" s="6"/>
      <c r="C39" s="6"/>
      <c r="D39" s="1" t="s">
        <v>4</v>
      </c>
      <c r="E39" s="3">
        <v>133609.34299999999</v>
      </c>
      <c r="F39" s="3">
        <v>2169.924</v>
      </c>
      <c r="G39" s="3">
        <v>1633</v>
      </c>
      <c r="H39" s="3">
        <v>2541</v>
      </c>
    </row>
    <row r="40" spans="1:10" x14ac:dyDescent="0.35">
      <c r="A40" s="6"/>
      <c r="B40" s="6"/>
      <c r="C40" s="6"/>
      <c r="D40" s="1" t="s">
        <v>4</v>
      </c>
      <c r="E40" s="3">
        <v>71459.595000000001</v>
      </c>
      <c r="F40" s="3">
        <v>2269.1559999999999</v>
      </c>
      <c r="G40" s="3">
        <v>1950</v>
      </c>
      <c r="H40" s="3">
        <v>2566</v>
      </c>
    </row>
    <row r="41" spans="1:10" x14ac:dyDescent="0.35">
      <c r="A41" s="6"/>
      <c r="B41" s="6"/>
      <c r="C41" s="6"/>
      <c r="D41" s="1" t="s">
        <v>4</v>
      </c>
      <c r="E41" s="3">
        <v>130976.004</v>
      </c>
      <c r="F41" s="3">
        <v>2232.732</v>
      </c>
      <c r="G41" s="3">
        <v>1950</v>
      </c>
      <c r="H41" s="3">
        <v>2548</v>
      </c>
    </row>
    <row r="42" spans="1:10" x14ac:dyDescent="0.35">
      <c r="A42" s="6" t="s">
        <v>240</v>
      </c>
      <c r="B42" s="7">
        <v>0.53402777777777777</v>
      </c>
      <c r="C42" s="8">
        <f>B42+$P$2</f>
        <v>0.7006944444444444</v>
      </c>
      <c r="D42" s="1" t="s">
        <v>3</v>
      </c>
      <c r="E42" s="3">
        <v>4748.9129999999996</v>
      </c>
      <c r="F42" s="3">
        <v>7770.8789999999999</v>
      </c>
      <c r="G42" s="3">
        <v>2717</v>
      </c>
      <c r="H42" s="3">
        <v>16383</v>
      </c>
      <c r="I42">
        <f>AVERAGE(F43:F46)</f>
        <v>2270.83275</v>
      </c>
      <c r="J42">
        <f>F42-I42</f>
        <v>5500.0462499999994</v>
      </c>
    </row>
    <row r="43" spans="1:10" x14ac:dyDescent="0.35">
      <c r="A43" s="6"/>
      <c r="B43" s="6"/>
      <c r="C43" s="6"/>
      <c r="D43" s="1" t="s">
        <v>4</v>
      </c>
      <c r="E43" s="3">
        <v>60929.540999999997</v>
      </c>
      <c r="F43" s="3">
        <v>2179.1390000000001</v>
      </c>
      <c r="G43" s="3">
        <v>1933</v>
      </c>
      <c r="H43" s="3">
        <v>2434</v>
      </c>
    </row>
    <row r="44" spans="1:10" x14ac:dyDescent="0.35">
      <c r="A44" s="6"/>
      <c r="B44" s="6"/>
      <c r="C44" s="6"/>
      <c r="D44" s="1" t="s">
        <v>4</v>
      </c>
      <c r="E44" s="3">
        <v>127587.45699999999</v>
      </c>
      <c r="F44" s="3">
        <v>2316.6379999999999</v>
      </c>
      <c r="G44" s="3">
        <v>1936</v>
      </c>
      <c r="H44" s="3">
        <v>2698</v>
      </c>
    </row>
    <row r="45" spans="1:10" x14ac:dyDescent="0.35">
      <c r="A45" s="6"/>
      <c r="B45" s="6"/>
      <c r="C45" s="6"/>
      <c r="D45" s="1" t="s">
        <v>4</v>
      </c>
      <c r="E45" s="3">
        <v>70463.642999999996</v>
      </c>
      <c r="F45" s="3">
        <v>2256.8649999999998</v>
      </c>
      <c r="G45" s="3">
        <v>1961</v>
      </c>
      <c r="H45" s="3">
        <v>2568</v>
      </c>
    </row>
    <row r="46" spans="1:10" x14ac:dyDescent="0.35">
      <c r="A46" s="6"/>
      <c r="B46" s="6"/>
      <c r="C46" s="6"/>
      <c r="D46" s="1" t="s">
        <v>4</v>
      </c>
      <c r="E46" s="3">
        <v>109983.501</v>
      </c>
      <c r="F46" s="3">
        <v>2330.6889999999999</v>
      </c>
      <c r="G46" s="3">
        <v>2081</v>
      </c>
      <c r="H46" s="3">
        <v>2636</v>
      </c>
    </row>
    <row r="47" spans="1:10" x14ac:dyDescent="0.35">
      <c r="A47" s="6" t="s">
        <v>241</v>
      </c>
      <c r="B47" s="7">
        <v>0.53402777777777777</v>
      </c>
      <c r="C47" s="8">
        <f>B47+$P$2</f>
        <v>0.7006944444444444</v>
      </c>
      <c r="D47" s="1" t="s">
        <v>3</v>
      </c>
      <c r="E47" s="3">
        <v>4378.7280000000001</v>
      </c>
      <c r="F47" s="3">
        <v>5075.4110000000001</v>
      </c>
      <c r="G47" s="3">
        <v>2604</v>
      </c>
      <c r="H47" s="3">
        <v>10514</v>
      </c>
      <c r="I47">
        <f>AVERAGE(F48:F51)</f>
        <v>2306.5672500000001</v>
      </c>
      <c r="J47">
        <f>F47-I47</f>
        <v>2768.84375</v>
      </c>
    </row>
    <row r="48" spans="1:10" x14ac:dyDescent="0.35">
      <c r="A48" s="6"/>
      <c r="B48" s="6"/>
      <c r="C48" s="6"/>
      <c r="D48" s="1" t="s">
        <v>4</v>
      </c>
      <c r="E48" s="3">
        <v>130365.901</v>
      </c>
      <c r="F48" s="3">
        <v>2278.2959999999998</v>
      </c>
      <c r="G48" s="3">
        <v>1982</v>
      </c>
      <c r="H48" s="3">
        <v>2640</v>
      </c>
    </row>
    <row r="49" spans="1:10" x14ac:dyDescent="0.35">
      <c r="A49" s="6"/>
      <c r="B49" s="6"/>
      <c r="C49" s="6"/>
      <c r="D49" s="1" t="s">
        <v>4</v>
      </c>
      <c r="E49" s="3">
        <v>113024.125</v>
      </c>
      <c r="F49" s="3">
        <v>2287.8789999999999</v>
      </c>
      <c r="G49" s="3">
        <v>1920</v>
      </c>
      <c r="H49" s="3">
        <v>2682</v>
      </c>
    </row>
    <row r="50" spans="1:10" x14ac:dyDescent="0.35">
      <c r="A50" s="6"/>
      <c r="B50" s="6"/>
      <c r="C50" s="6"/>
      <c r="D50" s="1" t="s">
        <v>4</v>
      </c>
      <c r="E50" s="3">
        <v>136786.82699999999</v>
      </c>
      <c r="F50" s="3">
        <v>2309.17</v>
      </c>
      <c r="G50" s="3">
        <v>1944</v>
      </c>
      <c r="H50" s="3">
        <v>2708</v>
      </c>
    </row>
    <row r="51" spans="1:10" x14ac:dyDescent="0.35">
      <c r="A51" s="6"/>
      <c r="B51" s="6"/>
      <c r="C51" s="6"/>
      <c r="D51" s="1" t="s">
        <v>4</v>
      </c>
      <c r="E51" s="3">
        <v>125127.257</v>
      </c>
      <c r="F51" s="3">
        <v>2350.924</v>
      </c>
      <c r="G51" s="3">
        <v>2090</v>
      </c>
      <c r="H51" s="3">
        <v>2678</v>
      </c>
    </row>
    <row r="52" spans="1:10" x14ac:dyDescent="0.35">
      <c r="A52" s="6" t="s">
        <v>242</v>
      </c>
      <c r="B52" s="7">
        <v>0.53402777777777777</v>
      </c>
      <c r="C52" s="8">
        <f>B52+$P$2</f>
        <v>0.7006944444444444</v>
      </c>
      <c r="D52" s="1" t="s">
        <v>3</v>
      </c>
      <c r="E52" s="3">
        <v>3646.6039999999998</v>
      </c>
      <c r="F52" s="3">
        <v>5502.0240000000003</v>
      </c>
      <c r="G52" s="3">
        <v>2750</v>
      </c>
      <c r="H52" s="3">
        <v>10508</v>
      </c>
      <c r="I52">
        <f>AVERAGE(F53:F56)</f>
        <v>2274.5394999999999</v>
      </c>
      <c r="J52">
        <f>F52-I52</f>
        <v>3227.4845000000005</v>
      </c>
    </row>
    <row r="53" spans="1:10" x14ac:dyDescent="0.35">
      <c r="A53" s="6"/>
      <c r="B53" s="6"/>
      <c r="C53" s="6"/>
      <c r="D53" s="1" t="s">
        <v>4</v>
      </c>
      <c r="E53" s="3">
        <v>79112.27</v>
      </c>
      <c r="F53" s="3">
        <v>2239.3539999999998</v>
      </c>
      <c r="G53" s="3">
        <v>2004</v>
      </c>
      <c r="H53" s="3">
        <v>2497</v>
      </c>
    </row>
    <row r="54" spans="1:10" x14ac:dyDescent="0.35">
      <c r="A54" s="6"/>
      <c r="B54" s="6"/>
      <c r="C54" s="6"/>
      <c r="D54" s="1" t="s">
        <v>4</v>
      </c>
      <c r="E54" s="3">
        <v>103074.493</v>
      </c>
      <c r="F54" s="3">
        <v>2216.8429999999998</v>
      </c>
      <c r="G54" s="3">
        <v>1887</v>
      </c>
      <c r="H54" s="3">
        <v>2618</v>
      </c>
    </row>
    <row r="55" spans="1:10" x14ac:dyDescent="0.35">
      <c r="A55" s="6"/>
      <c r="B55" s="6"/>
      <c r="C55" s="6"/>
      <c r="D55" s="1" t="s">
        <v>4</v>
      </c>
      <c r="E55" s="3">
        <v>108740.21</v>
      </c>
      <c r="F55" s="3">
        <v>2293.712</v>
      </c>
      <c r="G55" s="3">
        <v>1988</v>
      </c>
      <c r="H55" s="3">
        <v>2741</v>
      </c>
    </row>
    <row r="56" spans="1:10" x14ac:dyDescent="0.35">
      <c r="A56" s="6"/>
      <c r="B56" s="6"/>
      <c r="C56" s="6"/>
      <c r="D56" s="1" t="s">
        <v>4</v>
      </c>
      <c r="E56" s="3">
        <v>84987.400999999998</v>
      </c>
      <c r="F56" s="3">
        <v>2348.2489999999998</v>
      </c>
      <c r="G56" s="3">
        <v>2093</v>
      </c>
      <c r="H56" s="3">
        <v>2666</v>
      </c>
    </row>
    <row r="57" spans="1:10" x14ac:dyDescent="0.35">
      <c r="A57" s="6" t="s">
        <v>243</v>
      </c>
      <c r="B57" s="7">
        <v>0.53472222222222221</v>
      </c>
      <c r="C57" s="8">
        <f>B57+$P$2</f>
        <v>0.70138888888888884</v>
      </c>
      <c r="D57" s="1" t="s">
        <v>3</v>
      </c>
      <c r="E57" s="3">
        <v>3409.1590000000001</v>
      </c>
      <c r="F57" s="3">
        <v>7794.9470000000001</v>
      </c>
      <c r="G57" s="3">
        <v>2766</v>
      </c>
      <c r="H57" s="3">
        <v>16383</v>
      </c>
      <c r="I57">
        <f>AVERAGE(F58:F61)</f>
        <v>2465.7950000000001</v>
      </c>
      <c r="J57">
        <f>F57-I57</f>
        <v>5329.152</v>
      </c>
    </row>
    <row r="58" spans="1:10" x14ac:dyDescent="0.35">
      <c r="A58" s="6"/>
      <c r="B58" s="6"/>
      <c r="C58" s="6"/>
      <c r="D58" s="1" t="s">
        <v>4</v>
      </c>
      <c r="E58" s="3">
        <v>107259.47199999999</v>
      </c>
      <c r="F58" s="3">
        <v>2368.5450000000001</v>
      </c>
      <c r="G58" s="3">
        <v>2081</v>
      </c>
      <c r="H58" s="3">
        <v>2680</v>
      </c>
    </row>
    <row r="59" spans="1:10" x14ac:dyDescent="0.35">
      <c r="A59" s="6"/>
      <c r="B59" s="6"/>
      <c r="C59" s="6"/>
      <c r="D59" s="1" t="s">
        <v>4</v>
      </c>
      <c r="E59" s="3">
        <v>141098.774</v>
      </c>
      <c r="F59" s="3">
        <v>2525.9989999999998</v>
      </c>
      <c r="G59" s="3">
        <v>2117</v>
      </c>
      <c r="H59" s="3">
        <v>2967</v>
      </c>
    </row>
    <row r="60" spans="1:10" x14ac:dyDescent="0.35">
      <c r="A60" s="6"/>
      <c r="B60" s="6"/>
      <c r="C60" s="6"/>
      <c r="D60" s="1" t="s">
        <v>4</v>
      </c>
      <c r="E60" s="3">
        <v>86407.127999999997</v>
      </c>
      <c r="F60" s="3">
        <v>2505.9009999999998</v>
      </c>
      <c r="G60" s="3">
        <v>2136</v>
      </c>
      <c r="H60" s="3">
        <v>2845</v>
      </c>
    </row>
    <row r="61" spans="1:10" x14ac:dyDescent="0.35">
      <c r="A61" s="6"/>
      <c r="B61" s="6"/>
      <c r="C61" s="6"/>
      <c r="D61" s="1" t="s">
        <v>4</v>
      </c>
      <c r="E61" s="3">
        <v>58579.817999999999</v>
      </c>
      <c r="F61" s="3">
        <v>2462.7350000000001</v>
      </c>
      <c r="G61" s="3">
        <v>2212</v>
      </c>
      <c r="H61" s="3">
        <v>2747</v>
      </c>
    </row>
    <row r="62" spans="1:10" x14ac:dyDescent="0.35">
      <c r="A62" s="6" t="s">
        <v>244</v>
      </c>
      <c r="B62" s="7">
        <v>0.53472222222222221</v>
      </c>
      <c r="C62" s="8">
        <f>B62+$P$2</f>
        <v>0.70138888888888884</v>
      </c>
      <c r="D62" s="1" t="s">
        <v>3</v>
      </c>
      <c r="E62" s="3">
        <v>4554.3389999999999</v>
      </c>
      <c r="F62" s="3">
        <v>7655.4690000000001</v>
      </c>
      <c r="G62" s="3">
        <v>2665</v>
      </c>
      <c r="H62" s="3">
        <v>16383</v>
      </c>
      <c r="I62">
        <f>AVERAGE(F63:F66)</f>
        <v>2167.8117499999998</v>
      </c>
      <c r="J62">
        <f>F62-I62</f>
        <v>5487.6572500000002</v>
      </c>
    </row>
    <row r="63" spans="1:10" x14ac:dyDescent="0.35">
      <c r="A63" s="6"/>
      <c r="B63" s="6"/>
      <c r="C63" s="6"/>
      <c r="D63" s="1" t="s">
        <v>4</v>
      </c>
      <c r="E63" s="3">
        <v>86618.191000000006</v>
      </c>
      <c r="F63" s="3">
        <v>2109.4180000000001</v>
      </c>
      <c r="G63" s="3">
        <v>1863</v>
      </c>
      <c r="H63" s="3">
        <v>2376</v>
      </c>
    </row>
    <row r="64" spans="1:10" x14ac:dyDescent="0.35">
      <c r="A64" s="6"/>
      <c r="B64" s="6"/>
      <c r="C64" s="6"/>
      <c r="D64" s="1" t="s">
        <v>4</v>
      </c>
      <c r="E64" s="3">
        <v>103536.193</v>
      </c>
      <c r="F64" s="3">
        <v>2148.172</v>
      </c>
      <c r="G64" s="3">
        <v>1774</v>
      </c>
      <c r="H64" s="3">
        <v>2550</v>
      </c>
    </row>
    <row r="65" spans="1:10" x14ac:dyDescent="0.35">
      <c r="A65" s="6"/>
      <c r="B65" s="6"/>
      <c r="C65" s="6"/>
      <c r="D65" s="1" t="s">
        <v>4</v>
      </c>
      <c r="E65" s="3">
        <v>131439.353</v>
      </c>
      <c r="F65" s="3">
        <v>2197.7130000000002</v>
      </c>
      <c r="G65" s="3">
        <v>1838</v>
      </c>
      <c r="H65" s="3">
        <v>2550</v>
      </c>
    </row>
    <row r="66" spans="1:10" x14ac:dyDescent="0.35">
      <c r="A66" s="6"/>
      <c r="B66" s="6"/>
      <c r="C66" s="6"/>
      <c r="D66" s="1" t="s">
        <v>4</v>
      </c>
      <c r="E66" s="3">
        <v>92710.98</v>
      </c>
      <c r="F66" s="3">
        <v>2215.944</v>
      </c>
      <c r="G66" s="3">
        <v>1993</v>
      </c>
      <c r="H66" s="3">
        <v>2462</v>
      </c>
    </row>
    <row r="67" spans="1:10" x14ac:dyDescent="0.35">
      <c r="A67" s="6" t="s">
        <v>245</v>
      </c>
      <c r="B67" s="7">
        <v>0.56805555555555554</v>
      </c>
      <c r="C67" s="8">
        <f>B67+$P$2</f>
        <v>0.73472222222222217</v>
      </c>
      <c r="D67" s="1" t="s">
        <v>3</v>
      </c>
      <c r="E67" s="3">
        <v>4377.9040000000005</v>
      </c>
      <c r="F67" s="3">
        <v>8150.8720000000003</v>
      </c>
      <c r="G67" s="3">
        <v>2480</v>
      </c>
      <c r="H67" s="3">
        <v>16383</v>
      </c>
      <c r="I67">
        <f>AVERAGE(F68:F71)</f>
        <v>2281.5505000000003</v>
      </c>
      <c r="J67">
        <f>F67-I67</f>
        <v>5869.3215</v>
      </c>
    </row>
    <row r="68" spans="1:10" x14ac:dyDescent="0.35">
      <c r="A68" s="6"/>
      <c r="B68" s="6"/>
      <c r="C68" s="6"/>
      <c r="D68" s="1" t="s">
        <v>4</v>
      </c>
      <c r="E68" s="3">
        <v>132699.13399999999</v>
      </c>
      <c r="F68" s="3">
        <v>2216.3539999999998</v>
      </c>
      <c r="G68" s="3">
        <v>1934</v>
      </c>
      <c r="H68" s="3">
        <v>2605</v>
      </c>
    </row>
    <row r="69" spans="1:10" x14ac:dyDescent="0.35">
      <c r="A69" s="6"/>
      <c r="B69" s="6"/>
      <c r="C69" s="6"/>
      <c r="D69" s="1" t="s">
        <v>4</v>
      </c>
      <c r="E69" s="3">
        <v>133917.69200000001</v>
      </c>
      <c r="F69" s="3">
        <v>2236.989</v>
      </c>
      <c r="G69" s="3">
        <v>1876</v>
      </c>
      <c r="H69" s="3">
        <v>2688</v>
      </c>
    </row>
    <row r="70" spans="1:10" x14ac:dyDescent="0.35">
      <c r="A70" s="6"/>
      <c r="B70" s="6"/>
      <c r="C70" s="6"/>
      <c r="D70" s="1" t="s">
        <v>4</v>
      </c>
      <c r="E70" s="3">
        <v>174583.55600000001</v>
      </c>
      <c r="F70" s="3">
        <v>2346.5880000000002</v>
      </c>
      <c r="G70" s="3">
        <v>1972</v>
      </c>
      <c r="H70" s="3">
        <v>2743</v>
      </c>
    </row>
    <row r="71" spans="1:10" x14ac:dyDescent="0.35">
      <c r="A71" s="6"/>
      <c r="B71" s="6"/>
      <c r="C71" s="6"/>
      <c r="D71" s="1" t="s">
        <v>4</v>
      </c>
      <c r="E71" s="3">
        <v>124067.82</v>
      </c>
      <c r="F71" s="3">
        <v>2326.2710000000002</v>
      </c>
      <c r="G71" s="3">
        <v>2067</v>
      </c>
      <c r="H71" s="3">
        <v>2656</v>
      </c>
    </row>
    <row r="72" spans="1:10" x14ac:dyDescent="0.35">
      <c r="A72" s="6" t="s">
        <v>246</v>
      </c>
      <c r="B72" s="7">
        <v>0.56805555555555554</v>
      </c>
      <c r="C72" s="8">
        <f>B72+$P$2</f>
        <v>0.73472222222222217</v>
      </c>
      <c r="D72" s="1" t="s">
        <v>3</v>
      </c>
      <c r="E72" s="3">
        <v>2734.7469999999998</v>
      </c>
      <c r="F72" s="3">
        <v>7972.8090000000002</v>
      </c>
      <c r="G72" s="3">
        <v>2960</v>
      </c>
      <c r="H72" s="3">
        <v>16383</v>
      </c>
      <c r="I72">
        <f>AVERAGE(F73:F76)</f>
        <v>2220.1532499999998</v>
      </c>
      <c r="J72">
        <f>F72-I72</f>
        <v>5752.6557499999999</v>
      </c>
    </row>
    <row r="73" spans="1:10" x14ac:dyDescent="0.35">
      <c r="A73" s="6"/>
      <c r="B73" s="6"/>
      <c r="C73" s="6"/>
      <c r="D73" s="1" t="s">
        <v>4</v>
      </c>
      <c r="E73" s="3">
        <v>95113.467999999993</v>
      </c>
      <c r="F73" s="3">
        <v>2073.0459999999998</v>
      </c>
      <c r="G73" s="3">
        <v>1834</v>
      </c>
      <c r="H73" s="3">
        <v>2483</v>
      </c>
    </row>
    <row r="74" spans="1:10" x14ac:dyDescent="0.35">
      <c r="A74" s="6"/>
      <c r="B74" s="6"/>
      <c r="C74" s="6"/>
      <c r="D74" s="1" t="s">
        <v>4</v>
      </c>
      <c r="E74" s="3">
        <v>223851.87700000001</v>
      </c>
      <c r="F74" s="3">
        <v>2238.4079999999999</v>
      </c>
      <c r="G74" s="3">
        <v>1794</v>
      </c>
      <c r="H74" s="3">
        <v>2677</v>
      </c>
    </row>
    <row r="75" spans="1:10" x14ac:dyDescent="0.35">
      <c r="A75" s="6"/>
      <c r="B75" s="6"/>
      <c r="C75" s="6"/>
      <c r="D75" s="1" t="s">
        <v>4</v>
      </c>
      <c r="E75" s="3">
        <v>174931.48</v>
      </c>
      <c r="F75" s="3">
        <v>2321.9879999999998</v>
      </c>
      <c r="G75" s="3">
        <v>1953</v>
      </c>
      <c r="H75" s="3">
        <v>2695</v>
      </c>
    </row>
    <row r="76" spans="1:10" x14ac:dyDescent="0.35">
      <c r="A76" s="6"/>
      <c r="B76" s="6"/>
      <c r="C76" s="6"/>
      <c r="D76" s="1" t="s">
        <v>4</v>
      </c>
      <c r="E76" s="3">
        <v>132507.859</v>
      </c>
      <c r="F76" s="3">
        <v>2247.1709999999998</v>
      </c>
      <c r="G76" s="3">
        <v>1946</v>
      </c>
      <c r="H76" s="3">
        <v>2579</v>
      </c>
    </row>
    <row r="77" spans="1:10" x14ac:dyDescent="0.35">
      <c r="A77" s="6" t="s">
        <v>247</v>
      </c>
      <c r="B77" s="7">
        <v>0.56874999999999998</v>
      </c>
      <c r="C77" s="8">
        <f>B77+$P$2</f>
        <v>0.73541666666666661</v>
      </c>
      <c r="D77" s="1" t="s">
        <v>3</v>
      </c>
      <c r="E77" s="3">
        <v>5098.4859999999999</v>
      </c>
      <c r="F77" s="3">
        <v>3854.6179999999999</v>
      </c>
      <c r="G77" s="3">
        <v>2599</v>
      </c>
      <c r="H77" s="3">
        <v>5972</v>
      </c>
      <c r="I77">
        <f>AVERAGE(F78:F81)</f>
        <v>2390.5105000000003</v>
      </c>
      <c r="J77">
        <f>F77-I77</f>
        <v>1464.1074999999996</v>
      </c>
    </row>
    <row r="78" spans="1:10" x14ac:dyDescent="0.35">
      <c r="A78" s="6"/>
      <c r="B78" s="6"/>
      <c r="C78" s="6"/>
      <c r="D78" s="1" t="s">
        <v>4</v>
      </c>
      <c r="E78" s="3">
        <v>114818.158</v>
      </c>
      <c r="F78" s="3">
        <v>2337.81</v>
      </c>
      <c r="G78" s="3">
        <v>2045</v>
      </c>
      <c r="H78" s="3">
        <v>2738</v>
      </c>
    </row>
    <row r="79" spans="1:10" x14ac:dyDescent="0.35">
      <c r="A79" s="6"/>
      <c r="B79" s="6"/>
      <c r="C79" s="6"/>
      <c r="D79" s="1" t="s">
        <v>4</v>
      </c>
      <c r="E79" s="3">
        <v>96069.021999999997</v>
      </c>
      <c r="F79" s="3">
        <v>2432.7570000000001</v>
      </c>
      <c r="G79" s="3">
        <v>2073</v>
      </c>
      <c r="H79" s="3">
        <v>2829</v>
      </c>
    </row>
    <row r="80" spans="1:10" x14ac:dyDescent="0.35">
      <c r="A80" s="6"/>
      <c r="B80" s="6"/>
      <c r="C80" s="6"/>
      <c r="D80" s="1" t="s">
        <v>4</v>
      </c>
      <c r="E80" s="3">
        <v>92959.967999999993</v>
      </c>
      <c r="F80" s="3">
        <v>2429.9169999999999</v>
      </c>
      <c r="G80" s="3">
        <v>2083</v>
      </c>
      <c r="H80" s="3">
        <v>2803</v>
      </c>
    </row>
    <row r="81" spans="1:10" x14ac:dyDescent="0.35">
      <c r="A81" s="6"/>
      <c r="B81" s="6"/>
      <c r="C81" s="6"/>
      <c r="D81" s="1" t="s">
        <v>4</v>
      </c>
      <c r="E81" s="3">
        <v>86502.766000000003</v>
      </c>
      <c r="F81" s="3">
        <v>2361.558</v>
      </c>
      <c r="G81" s="3">
        <v>2113</v>
      </c>
      <c r="H81" s="3">
        <v>2653</v>
      </c>
    </row>
    <row r="82" spans="1:10" x14ac:dyDescent="0.35">
      <c r="A82" s="6" t="s">
        <v>248</v>
      </c>
      <c r="B82" s="7">
        <v>0.56874999999999998</v>
      </c>
      <c r="C82" s="8">
        <f>B82+$P$2</f>
        <v>0.73541666666666661</v>
      </c>
      <c r="D82" s="1" t="s">
        <v>3</v>
      </c>
      <c r="E82" s="3">
        <v>4617.8230000000003</v>
      </c>
      <c r="F82" s="3">
        <v>5007.4430000000002</v>
      </c>
      <c r="G82" s="3">
        <v>2643</v>
      </c>
      <c r="H82" s="3">
        <v>9761</v>
      </c>
      <c r="I82">
        <f>AVERAGE(F83:F86)</f>
        <v>2343.7537499999999</v>
      </c>
      <c r="J82">
        <f>F82-I82</f>
        <v>2663.6892500000004</v>
      </c>
    </row>
    <row r="83" spans="1:10" x14ac:dyDescent="0.35">
      <c r="A83" s="6"/>
      <c r="B83" s="6"/>
      <c r="C83" s="6"/>
      <c r="D83" s="1" t="s">
        <v>4</v>
      </c>
      <c r="E83" s="3">
        <v>138208.20300000001</v>
      </c>
      <c r="F83" s="3">
        <v>2251.2779999999998</v>
      </c>
      <c r="G83" s="3">
        <v>2016</v>
      </c>
      <c r="H83" s="3">
        <v>2604</v>
      </c>
    </row>
    <row r="84" spans="1:10" x14ac:dyDescent="0.35">
      <c r="A84" s="6"/>
      <c r="B84" s="6"/>
      <c r="C84" s="6"/>
      <c r="D84" s="1" t="s">
        <v>4</v>
      </c>
      <c r="E84" s="3">
        <v>142467.38399999999</v>
      </c>
      <c r="F84" s="3">
        <v>2341.6709999999998</v>
      </c>
      <c r="G84" s="3">
        <v>1926</v>
      </c>
      <c r="H84" s="3">
        <v>2747</v>
      </c>
    </row>
    <row r="85" spans="1:10" x14ac:dyDescent="0.35">
      <c r="A85" s="6"/>
      <c r="B85" s="6"/>
      <c r="C85" s="6"/>
      <c r="D85" s="1" t="s">
        <v>4</v>
      </c>
      <c r="E85" s="3">
        <v>160617.13500000001</v>
      </c>
      <c r="F85" s="3">
        <v>2416.7280000000001</v>
      </c>
      <c r="G85" s="3">
        <v>2027</v>
      </c>
      <c r="H85" s="3">
        <v>2809</v>
      </c>
    </row>
    <row r="86" spans="1:10" x14ac:dyDescent="0.35">
      <c r="A86" s="6"/>
      <c r="B86" s="6"/>
      <c r="C86" s="6"/>
      <c r="D86" s="1" t="s">
        <v>4</v>
      </c>
      <c r="E86" s="3">
        <v>79002.616999999998</v>
      </c>
      <c r="F86" s="3">
        <v>2365.3380000000002</v>
      </c>
      <c r="G86" s="3">
        <v>2029</v>
      </c>
      <c r="H86" s="3">
        <v>2635</v>
      </c>
    </row>
    <row r="87" spans="1:10" x14ac:dyDescent="0.35">
      <c r="A87" s="6" t="s">
        <v>249</v>
      </c>
      <c r="B87" s="7">
        <v>0.56944444444444442</v>
      </c>
      <c r="C87" s="8">
        <f>B87+$P$2</f>
        <v>0.73611111111111105</v>
      </c>
      <c r="D87" s="1" t="s">
        <v>3</v>
      </c>
      <c r="E87" s="3">
        <v>4055.5390000000002</v>
      </c>
      <c r="F87" s="3">
        <v>6165.2290000000003</v>
      </c>
      <c r="G87" s="3">
        <v>2624</v>
      </c>
      <c r="H87" s="3">
        <v>16160</v>
      </c>
      <c r="I87">
        <f>AVERAGE(F88:F91)</f>
        <v>2411.2302500000001</v>
      </c>
      <c r="J87">
        <f>F87-I87</f>
        <v>3753.9987500000002</v>
      </c>
    </row>
    <row r="88" spans="1:10" x14ac:dyDescent="0.35">
      <c r="D88" s="1" t="s">
        <v>4</v>
      </c>
      <c r="E88" s="3">
        <v>118933.883</v>
      </c>
      <c r="F88" s="3">
        <v>2349.73</v>
      </c>
      <c r="G88" s="3">
        <v>2096</v>
      </c>
      <c r="H88" s="3">
        <v>2670</v>
      </c>
    </row>
    <row r="89" spans="1:10" x14ac:dyDescent="0.35">
      <c r="D89" s="1" t="s">
        <v>4</v>
      </c>
      <c r="E89" s="3">
        <v>61669.909</v>
      </c>
      <c r="F89" s="3">
        <v>2310.6010000000001</v>
      </c>
      <c r="G89" s="3">
        <v>1990</v>
      </c>
      <c r="H89" s="3">
        <v>2644</v>
      </c>
    </row>
    <row r="90" spans="1:10" x14ac:dyDescent="0.35">
      <c r="D90" s="1" t="s">
        <v>4</v>
      </c>
      <c r="E90" s="3">
        <v>167171.62400000001</v>
      </c>
      <c r="F90" s="3">
        <v>2477.5639999999999</v>
      </c>
      <c r="G90" s="3">
        <v>2073</v>
      </c>
      <c r="H90" s="3">
        <v>2867</v>
      </c>
    </row>
    <row r="91" spans="1:10" x14ac:dyDescent="0.35">
      <c r="D91" s="1" t="s">
        <v>4</v>
      </c>
      <c r="E91" s="3">
        <v>186130.99900000001</v>
      </c>
      <c r="F91" s="3">
        <v>2507.0259999999998</v>
      </c>
      <c r="G91" s="3">
        <v>2178</v>
      </c>
      <c r="H91" s="3">
        <v>2909</v>
      </c>
    </row>
    <row r="92" spans="1:10" x14ac:dyDescent="0.35">
      <c r="A92" s="6" t="s">
        <v>250</v>
      </c>
      <c r="B92" s="7">
        <v>0.67847222222222225</v>
      </c>
      <c r="C92" s="8">
        <f>B92+$P$2</f>
        <v>0.84513888888888888</v>
      </c>
      <c r="D92" s="1" t="s">
        <v>3</v>
      </c>
      <c r="E92" s="3">
        <v>4954.2039999999997</v>
      </c>
      <c r="F92" s="3">
        <v>4611.9750000000004</v>
      </c>
      <c r="G92" s="3">
        <v>2455</v>
      </c>
      <c r="H92" s="3">
        <v>8137</v>
      </c>
      <c r="I92">
        <f>AVERAGE(F93:F96)</f>
        <v>2143.70525</v>
      </c>
      <c r="J92">
        <f>F92-I92</f>
        <v>2468.2697500000004</v>
      </c>
    </row>
    <row r="93" spans="1:10" x14ac:dyDescent="0.35">
      <c r="A93" s="6"/>
      <c r="B93" s="6"/>
      <c r="C93" s="6"/>
      <c r="D93" s="1" t="s">
        <v>4</v>
      </c>
      <c r="E93" s="3">
        <v>79544.289000000004</v>
      </c>
      <c r="F93" s="3">
        <v>2035.1590000000001</v>
      </c>
      <c r="G93" s="3">
        <v>1827</v>
      </c>
      <c r="H93" s="3">
        <v>2298</v>
      </c>
    </row>
    <row r="94" spans="1:10" x14ac:dyDescent="0.35">
      <c r="A94" s="6"/>
      <c r="B94" s="6"/>
      <c r="C94" s="6"/>
      <c r="D94" s="1" t="s">
        <v>4</v>
      </c>
      <c r="E94" s="3">
        <v>151384.78700000001</v>
      </c>
      <c r="F94" s="3">
        <v>2093.625</v>
      </c>
      <c r="G94" s="3">
        <v>1764</v>
      </c>
      <c r="H94" s="3">
        <v>2420</v>
      </c>
    </row>
    <row r="95" spans="1:10" x14ac:dyDescent="0.35">
      <c r="A95" s="6"/>
      <c r="B95" s="6"/>
      <c r="C95" s="6"/>
      <c r="D95" s="1" t="s">
        <v>4</v>
      </c>
      <c r="E95" s="3">
        <v>76259.625</v>
      </c>
      <c r="F95" s="3">
        <v>2279.2649999999999</v>
      </c>
      <c r="G95" s="3">
        <v>1969</v>
      </c>
      <c r="H95" s="3">
        <v>2607</v>
      </c>
    </row>
    <row r="96" spans="1:10" x14ac:dyDescent="0.35">
      <c r="A96" s="6"/>
      <c r="B96" s="6"/>
      <c r="C96" s="6"/>
      <c r="D96" s="1" t="s">
        <v>4</v>
      </c>
      <c r="E96" s="3">
        <v>104326.02899999999</v>
      </c>
      <c r="F96" s="3">
        <v>2166.7719999999999</v>
      </c>
      <c r="G96" s="3">
        <v>1899</v>
      </c>
      <c r="H96" s="3">
        <v>2508</v>
      </c>
    </row>
    <row r="97" spans="1:10" x14ac:dyDescent="0.35">
      <c r="A97" s="6" t="s">
        <v>251</v>
      </c>
      <c r="B97" s="7">
        <v>0.6791666666666667</v>
      </c>
      <c r="C97" s="8">
        <f>B97+$P$2</f>
        <v>0.84583333333333333</v>
      </c>
      <c r="D97" s="1" t="s">
        <v>3</v>
      </c>
      <c r="E97" s="3">
        <v>3636.7109999999998</v>
      </c>
      <c r="F97" s="3">
        <v>5280.2510000000002</v>
      </c>
      <c r="G97" s="3">
        <v>2498</v>
      </c>
      <c r="H97" s="3">
        <v>10681</v>
      </c>
      <c r="I97">
        <f>AVERAGE(F98:F101)</f>
        <v>2377.8377500000001</v>
      </c>
      <c r="J97">
        <f>F97-I97</f>
        <v>2902.4132500000001</v>
      </c>
    </row>
    <row r="98" spans="1:10" x14ac:dyDescent="0.35">
      <c r="A98" s="6"/>
      <c r="B98" s="6"/>
      <c r="C98" s="6"/>
      <c r="D98" s="1" t="s">
        <v>4</v>
      </c>
      <c r="E98" s="3">
        <v>138348.36199999999</v>
      </c>
      <c r="F98" s="3">
        <v>2320.9920000000002</v>
      </c>
      <c r="G98" s="3">
        <v>2003</v>
      </c>
      <c r="H98" s="3">
        <v>2815</v>
      </c>
    </row>
    <row r="99" spans="1:10" x14ac:dyDescent="0.35">
      <c r="A99" s="6"/>
      <c r="B99" s="6"/>
      <c r="C99" s="6"/>
      <c r="D99" s="1" t="s">
        <v>4</v>
      </c>
      <c r="E99" s="3">
        <v>134742.15599999999</v>
      </c>
      <c r="F99" s="3">
        <v>2370.386</v>
      </c>
      <c r="G99" s="3">
        <v>2001</v>
      </c>
      <c r="H99" s="3">
        <v>2763</v>
      </c>
    </row>
    <row r="100" spans="1:10" x14ac:dyDescent="0.35">
      <c r="A100" s="6"/>
      <c r="B100" s="6"/>
      <c r="C100" s="6"/>
      <c r="D100" s="1" t="s">
        <v>4</v>
      </c>
      <c r="E100" s="3">
        <v>93964.164999999994</v>
      </c>
      <c r="F100" s="3">
        <v>2419.6770000000001</v>
      </c>
      <c r="G100" s="3">
        <v>2058</v>
      </c>
      <c r="H100" s="3">
        <v>2749</v>
      </c>
    </row>
    <row r="101" spans="1:10" x14ac:dyDescent="0.35">
      <c r="A101" s="6"/>
      <c r="B101" s="6"/>
      <c r="C101" s="6"/>
      <c r="D101" s="1" t="s">
        <v>4</v>
      </c>
      <c r="E101" s="3">
        <v>93157.839000000007</v>
      </c>
      <c r="F101" s="3">
        <v>2400.2959999999998</v>
      </c>
      <c r="G101" s="3">
        <v>2012</v>
      </c>
      <c r="H101" s="3">
        <v>2709</v>
      </c>
    </row>
    <row r="102" spans="1:10" x14ac:dyDescent="0.35">
      <c r="A102" s="6" t="s">
        <v>252</v>
      </c>
      <c r="B102" s="7">
        <v>0.6791666666666667</v>
      </c>
      <c r="C102" s="8">
        <f>B102+$P$2</f>
        <v>0.84583333333333333</v>
      </c>
      <c r="D102" s="1" t="s">
        <v>3</v>
      </c>
      <c r="E102" s="3">
        <v>5860.29</v>
      </c>
      <c r="F102" s="3">
        <v>3806.1010000000001</v>
      </c>
      <c r="G102" s="3">
        <v>2411</v>
      </c>
      <c r="H102" s="3">
        <v>6430</v>
      </c>
      <c r="I102">
        <f>AVERAGE(F103:F106)</f>
        <v>2370.0727500000003</v>
      </c>
      <c r="J102">
        <f>F102-I102</f>
        <v>1436.0282499999998</v>
      </c>
    </row>
    <row r="103" spans="1:10" x14ac:dyDescent="0.35">
      <c r="A103" s="6"/>
      <c r="B103" s="6"/>
      <c r="C103" s="6"/>
      <c r="D103" s="1" t="s">
        <v>4</v>
      </c>
      <c r="E103" s="3">
        <v>116292.3</v>
      </c>
      <c r="F103" s="3">
        <v>2333.8820000000001</v>
      </c>
      <c r="G103" s="3">
        <v>2071</v>
      </c>
      <c r="H103" s="3">
        <v>2679</v>
      </c>
    </row>
    <row r="104" spans="1:10" x14ac:dyDescent="0.35">
      <c r="A104" s="6"/>
      <c r="B104" s="6"/>
      <c r="C104" s="6"/>
      <c r="D104" s="1" t="s">
        <v>4</v>
      </c>
      <c r="E104" s="3">
        <v>189626.726</v>
      </c>
      <c r="F104" s="3">
        <v>2364.7719999999999</v>
      </c>
      <c r="G104" s="3">
        <v>1934</v>
      </c>
      <c r="H104" s="3">
        <v>2783</v>
      </c>
    </row>
    <row r="105" spans="1:10" x14ac:dyDescent="0.35">
      <c r="A105" s="6"/>
      <c r="B105" s="6"/>
      <c r="C105" s="6"/>
      <c r="D105" s="1" t="s">
        <v>4</v>
      </c>
      <c r="E105" s="3">
        <v>141629.72899999999</v>
      </c>
      <c r="F105" s="3">
        <v>2424.7399999999998</v>
      </c>
      <c r="G105" s="3">
        <v>2045</v>
      </c>
      <c r="H105" s="3">
        <v>2771</v>
      </c>
    </row>
    <row r="106" spans="1:10" x14ac:dyDescent="0.35">
      <c r="A106" s="6"/>
      <c r="B106" s="6"/>
      <c r="C106" s="6"/>
      <c r="D106" s="1" t="s">
        <v>4</v>
      </c>
      <c r="E106" s="3">
        <v>105636.927</v>
      </c>
      <c r="F106" s="3">
        <v>2356.8969999999999</v>
      </c>
      <c r="G106" s="3">
        <v>2098</v>
      </c>
      <c r="H106" s="3">
        <v>2659</v>
      </c>
    </row>
    <row r="107" spans="1:10" x14ac:dyDescent="0.35">
      <c r="A107" s="6" t="s">
        <v>253</v>
      </c>
      <c r="B107" s="7">
        <v>0.67986111111111114</v>
      </c>
      <c r="C107" s="8">
        <f>B107+$P$2</f>
        <v>0.84652777777777777</v>
      </c>
      <c r="D107" s="1" t="s">
        <v>3</v>
      </c>
      <c r="E107" s="3">
        <v>6800.1790000000001</v>
      </c>
      <c r="F107" s="3">
        <v>5115.8090000000002</v>
      </c>
      <c r="G107" s="3">
        <v>2411</v>
      </c>
      <c r="H107" s="3">
        <v>11973</v>
      </c>
      <c r="I107">
        <f>AVERAGE(F108:F111)</f>
        <v>2171.58</v>
      </c>
      <c r="J107">
        <f>F107-I107</f>
        <v>2944.2290000000003</v>
      </c>
    </row>
    <row r="108" spans="1:10" x14ac:dyDescent="0.35">
      <c r="A108" s="6"/>
      <c r="B108" s="6"/>
      <c r="C108" s="6"/>
      <c r="D108" s="1" t="s">
        <v>4</v>
      </c>
      <c r="E108" s="3">
        <v>94160.388000000006</v>
      </c>
      <c r="F108" s="3">
        <v>2140.9</v>
      </c>
      <c r="G108" s="3">
        <v>1897</v>
      </c>
      <c r="H108" s="3">
        <v>2430</v>
      </c>
    </row>
    <row r="109" spans="1:10" x14ac:dyDescent="0.35">
      <c r="A109" s="6"/>
      <c r="B109" s="6"/>
      <c r="C109" s="6"/>
      <c r="D109" s="1" t="s">
        <v>4</v>
      </c>
      <c r="E109" s="3">
        <v>84214.054000000004</v>
      </c>
      <c r="F109" s="3">
        <v>2116.462</v>
      </c>
      <c r="G109" s="3">
        <v>1817</v>
      </c>
      <c r="H109" s="3">
        <v>2422</v>
      </c>
    </row>
    <row r="110" spans="1:10" x14ac:dyDescent="0.35">
      <c r="A110" s="6"/>
      <c r="B110" s="6"/>
      <c r="C110" s="6"/>
      <c r="D110" s="1" t="s">
        <v>4</v>
      </c>
      <c r="E110" s="3">
        <v>125737.36</v>
      </c>
      <c r="F110" s="3">
        <v>2198.529</v>
      </c>
      <c r="G110" s="3">
        <v>1827</v>
      </c>
      <c r="H110" s="3">
        <v>2592</v>
      </c>
    </row>
    <row r="111" spans="1:10" x14ac:dyDescent="0.35">
      <c r="A111" s="6"/>
      <c r="B111" s="6"/>
      <c r="C111" s="6"/>
      <c r="D111" s="1" t="s">
        <v>4</v>
      </c>
      <c r="E111" s="3">
        <v>110560.626</v>
      </c>
      <c r="F111" s="3">
        <v>2230.4290000000001</v>
      </c>
      <c r="G111" s="3">
        <v>1991</v>
      </c>
      <c r="H111" s="3">
        <v>2526</v>
      </c>
    </row>
    <row r="112" spans="1:10" x14ac:dyDescent="0.35">
      <c r="A112" s="6" t="s">
        <v>254</v>
      </c>
      <c r="B112" s="7">
        <v>0.67986111111111114</v>
      </c>
      <c r="C112" s="8">
        <f>B112+$P$2</f>
        <v>0.84652777777777777</v>
      </c>
      <c r="D112" s="1" t="s">
        <v>3</v>
      </c>
      <c r="E112" s="3">
        <v>6185.1289999999999</v>
      </c>
      <c r="F112" s="3">
        <v>3975.7170000000001</v>
      </c>
      <c r="G112" s="3">
        <v>2662</v>
      </c>
      <c r="H112" s="3">
        <v>6709</v>
      </c>
      <c r="I112">
        <f>AVERAGE(F113:F116)</f>
        <v>2550.1875</v>
      </c>
      <c r="J112">
        <f>F112-I112</f>
        <v>1425.5295000000001</v>
      </c>
    </row>
    <row r="113" spans="1:10" x14ac:dyDescent="0.35">
      <c r="A113" s="6"/>
      <c r="B113" s="6"/>
      <c r="C113" s="6"/>
      <c r="D113" s="1" t="s">
        <v>4</v>
      </c>
      <c r="E113" s="3">
        <v>70640.077999999994</v>
      </c>
      <c r="F113" s="3">
        <v>2434.4690000000001</v>
      </c>
      <c r="G113" s="3">
        <v>2211</v>
      </c>
      <c r="H113" s="3">
        <v>2703</v>
      </c>
    </row>
    <row r="114" spans="1:10" x14ac:dyDescent="0.35">
      <c r="A114" s="6"/>
      <c r="B114" s="6"/>
      <c r="C114" s="6"/>
      <c r="D114" s="1" t="s">
        <v>4</v>
      </c>
      <c r="E114" s="3">
        <v>138925.48699999999</v>
      </c>
      <c r="F114" s="3">
        <v>2565.23</v>
      </c>
      <c r="G114" s="3">
        <v>2012</v>
      </c>
      <c r="H114" s="3">
        <v>3012</v>
      </c>
    </row>
    <row r="115" spans="1:10" x14ac:dyDescent="0.35">
      <c r="A115" s="6"/>
      <c r="B115" s="6"/>
      <c r="C115" s="6"/>
      <c r="D115" s="1" t="s">
        <v>4</v>
      </c>
      <c r="E115" s="3">
        <v>122772.587</v>
      </c>
      <c r="F115" s="3">
        <v>2617.8119999999999</v>
      </c>
      <c r="G115" s="3">
        <v>2265</v>
      </c>
      <c r="H115" s="3">
        <v>3001</v>
      </c>
    </row>
    <row r="116" spans="1:10" x14ac:dyDescent="0.35">
      <c r="A116" s="6"/>
      <c r="B116" s="6"/>
      <c r="C116" s="6"/>
      <c r="D116" s="1" t="s">
        <v>4</v>
      </c>
      <c r="E116" s="3">
        <v>137190.81400000001</v>
      </c>
      <c r="F116" s="3">
        <v>2583.239</v>
      </c>
      <c r="G116" s="3">
        <v>2298</v>
      </c>
      <c r="H116" s="3">
        <v>2939</v>
      </c>
    </row>
    <row r="117" spans="1:10" x14ac:dyDescent="0.35">
      <c r="A117" s="6" t="s">
        <v>255</v>
      </c>
      <c r="B117" s="7">
        <v>0.71805555555555556</v>
      </c>
      <c r="C117" s="8">
        <f>B117+$P$2</f>
        <v>0.88472222222222219</v>
      </c>
      <c r="D117" s="1" t="s">
        <v>3</v>
      </c>
      <c r="E117" s="3">
        <v>7935.4660000000003</v>
      </c>
      <c r="F117" s="3">
        <v>5869.8720000000003</v>
      </c>
      <c r="G117" s="3">
        <v>2850</v>
      </c>
      <c r="H117" s="3">
        <v>12953</v>
      </c>
      <c r="I117">
        <f>AVERAGE(F118:F121)</f>
        <v>2577.607</v>
      </c>
      <c r="J117">
        <f>F117-I117</f>
        <v>3292.2650000000003</v>
      </c>
    </row>
    <row r="118" spans="1:10" x14ac:dyDescent="0.35">
      <c r="A118" s="6"/>
      <c r="B118" s="6"/>
      <c r="C118" s="6"/>
      <c r="D118" s="1" t="s">
        <v>4</v>
      </c>
      <c r="E118" s="3">
        <v>148898.20300000001</v>
      </c>
      <c r="F118" s="3">
        <v>2551.9830000000002</v>
      </c>
      <c r="G118" s="3">
        <v>1395</v>
      </c>
      <c r="H118" s="3">
        <v>2977</v>
      </c>
    </row>
    <row r="119" spans="1:10" x14ac:dyDescent="0.35">
      <c r="A119" s="6"/>
      <c r="B119" s="6"/>
      <c r="C119" s="6"/>
      <c r="D119" s="1" t="s">
        <v>4</v>
      </c>
      <c r="E119" s="3">
        <v>103318.534</v>
      </c>
      <c r="F119" s="3">
        <v>2534.9740000000002</v>
      </c>
      <c r="G119" s="3">
        <v>2121</v>
      </c>
      <c r="H119" s="3">
        <v>2963</v>
      </c>
    </row>
    <row r="120" spans="1:10" x14ac:dyDescent="0.35">
      <c r="A120" s="6"/>
      <c r="B120" s="6"/>
      <c r="C120" s="6"/>
      <c r="D120" s="1" t="s">
        <v>4</v>
      </c>
      <c r="E120" s="3">
        <v>130291.69899999999</v>
      </c>
      <c r="F120" s="3">
        <v>2603.6840000000002</v>
      </c>
      <c r="G120" s="3">
        <v>2226</v>
      </c>
      <c r="H120" s="3">
        <v>2997</v>
      </c>
    </row>
    <row r="121" spans="1:10" x14ac:dyDescent="0.35">
      <c r="A121" s="6"/>
      <c r="B121" s="6"/>
      <c r="C121" s="6"/>
      <c r="D121" s="1" t="s">
        <v>4</v>
      </c>
      <c r="E121" s="3">
        <v>106745.007</v>
      </c>
      <c r="F121" s="3">
        <v>2619.7869999999998</v>
      </c>
      <c r="G121" s="3">
        <v>2328</v>
      </c>
      <c r="H121" s="3">
        <v>2985</v>
      </c>
    </row>
    <row r="122" spans="1:10" x14ac:dyDescent="0.35">
      <c r="A122" s="6" t="s">
        <v>256</v>
      </c>
      <c r="B122" s="7">
        <v>0.72291666666666676</v>
      </c>
      <c r="C122" s="8">
        <f>B122+$P$2</f>
        <v>0.88958333333333339</v>
      </c>
      <c r="D122" s="1" t="s">
        <v>3</v>
      </c>
      <c r="E122" s="3">
        <v>8134.9870000000001</v>
      </c>
      <c r="F122" s="3">
        <v>7284.2809999999999</v>
      </c>
      <c r="G122" s="3">
        <v>2743</v>
      </c>
      <c r="H122" s="3">
        <v>16383</v>
      </c>
      <c r="I122">
        <f>AVERAGE(F123:F126)</f>
        <v>2550.88625</v>
      </c>
      <c r="J122">
        <f>F122-I122</f>
        <v>4733.3947499999995</v>
      </c>
    </row>
    <row r="123" spans="1:10" x14ac:dyDescent="0.35">
      <c r="A123" s="6"/>
      <c r="B123" s="6"/>
      <c r="C123" s="6"/>
      <c r="D123" s="1" t="s">
        <v>4</v>
      </c>
      <c r="E123" s="3">
        <v>176229.18599999999</v>
      </c>
      <c r="F123" s="3">
        <v>2495.3850000000002</v>
      </c>
      <c r="G123" s="3">
        <v>2159</v>
      </c>
      <c r="H123" s="3">
        <v>2923</v>
      </c>
    </row>
    <row r="124" spans="1:10" x14ac:dyDescent="0.35">
      <c r="A124" s="6"/>
      <c r="B124" s="6"/>
      <c r="C124" s="6"/>
      <c r="D124" s="1" t="s">
        <v>4</v>
      </c>
      <c r="E124" s="3">
        <v>79379.396999999997</v>
      </c>
      <c r="F124" s="3">
        <v>2508.9960000000001</v>
      </c>
      <c r="G124" s="3">
        <v>2162</v>
      </c>
      <c r="H124" s="3">
        <v>2884</v>
      </c>
    </row>
    <row r="125" spans="1:10" x14ac:dyDescent="0.35">
      <c r="A125" s="6"/>
      <c r="B125" s="6"/>
      <c r="C125" s="6"/>
      <c r="D125" s="1" t="s">
        <v>4</v>
      </c>
      <c r="E125" s="3">
        <v>182486.86799999999</v>
      </c>
      <c r="F125" s="3">
        <v>2614.067</v>
      </c>
      <c r="G125" s="3">
        <v>976</v>
      </c>
      <c r="H125" s="3">
        <v>3032</v>
      </c>
    </row>
    <row r="126" spans="1:10" x14ac:dyDescent="0.35">
      <c r="A126" s="6"/>
      <c r="B126" s="6"/>
      <c r="C126" s="6"/>
      <c r="D126" s="1" t="s">
        <v>4</v>
      </c>
      <c r="E126" s="3">
        <v>81120.664999999994</v>
      </c>
      <c r="F126" s="3">
        <v>2585.0970000000002</v>
      </c>
      <c r="G126" s="3">
        <v>2329</v>
      </c>
      <c r="H126" s="3">
        <v>2879</v>
      </c>
    </row>
    <row r="127" spans="1:10" x14ac:dyDescent="0.35">
      <c r="A127" s="6" t="s">
        <v>257</v>
      </c>
      <c r="B127" s="7">
        <v>0.72291666666666676</v>
      </c>
      <c r="C127" s="8">
        <f>B127+$P$2</f>
        <v>0.88958333333333339</v>
      </c>
      <c r="D127" s="1" t="s">
        <v>3</v>
      </c>
      <c r="E127" s="3">
        <v>5973.2420000000002</v>
      </c>
      <c r="F127" s="3">
        <v>3924.5749999999998</v>
      </c>
      <c r="G127" s="3">
        <v>2498</v>
      </c>
      <c r="H127" s="3">
        <v>7348</v>
      </c>
      <c r="I127">
        <f>AVERAGE(F128:F131)</f>
        <v>2385.8052499999999</v>
      </c>
      <c r="J127">
        <f>F127-I127</f>
        <v>1538.7697499999999</v>
      </c>
    </row>
    <row r="128" spans="1:10" x14ac:dyDescent="0.35">
      <c r="A128" s="6"/>
      <c r="B128" s="6"/>
      <c r="C128" s="6"/>
      <c r="D128" s="1" t="s">
        <v>4</v>
      </c>
      <c r="E128" s="3">
        <v>95571.87</v>
      </c>
      <c r="F128" s="3">
        <v>2352.9369999999999</v>
      </c>
      <c r="G128" s="3">
        <v>2088</v>
      </c>
      <c r="H128" s="3">
        <v>2714</v>
      </c>
    </row>
    <row r="129" spans="1:10" x14ac:dyDescent="0.35">
      <c r="A129" s="6"/>
      <c r="B129" s="6"/>
      <c r="C129" s="6"/>
      <c r="D129" s="1" t="s">
        <v>4</v>
      </c>
      <c r="E129" s="3">
        <v>58613.620999999999</v>
      </c>
      <c r="F129" s="3">
        <v>2282.1419999999998</v>
      </c>
      <c r="G129" s="3">
        <v>2026</v>
      </c>
      <c r="H129" s="3">
        <v>2607</v>
      </c>
    </row>
    <row r="130" spans="1:10" x14ac:dyDescent="0.35">
      <c r="A130" s="6"/>
      <c r="B130" s="6"/>
      <c r="C130" s="6"/>
      <c r="D130" s="1" t="s">
        <v>4</v>
      </c>
      <c r="E130" s="3">
        <v>96825.054999999993</v>
      </c>
      <c r="F130" s="3">
        <v>2401.84</v>
      </c>
      <c r="G130" s="3">
        <v>2050</v>
      </c>
      <c r="H130" s="3">
        <v>2787</v>
      </c>
    </row>
    <row r="131" spans="1:10" x14ac:dyDescent="0.35">
      <c r="A131" s="6"/>
      <c r="B131" s="6"/>
      <c r="C131" s="6"/>
      <c r="D131" s="1" t="s">
        <v>4</v>
      </c>
      <c r="E131" s="3">
        <v>66183.850000000006</v>
      </c>
      <c r="F131" s="3">
        <v>2506.3020000000001</v>
      </c>
      <c r="G131" s="3">
        <v>2224</v>
      </c>
      <c r="H131" s="3">
        <v>2908</v>
      </c>
    </row>
    <row r="132" spans="1:10" x14ac:dyDescent="0.35">
      <c r="A132" s="6" t="s">
        <v>258</v>
      </c>
      <c r="B132" s="7">
        <v>0.72291666666666676</v>
      </c>
      <c r="C132" s="8">
        <f>B132+$P$2</f>
        <v>0.88958333333333339</v>
      </c>
      <c r="D132" s="1" t="s">
        <v>3</v>
      </c>
      <c r="E132" s="3">
        <v>6071.3530000000001</v>
      </c>
      <c r="F132" s="3">
        <v>5254.5290000000005</v>
      </c>
      <c r="G132" s="3">
        <v>2510</v>
      </c>
      <c r="H132" s="3">
        <v>10501</v>
      </c>
      <c r="I132">
        <f>AVERAGE(F133:F136)</f>
        <v>2333.81025</v>
      </c>
      <c r="J132">
        <f>F132-I132</f>
        <v>2920.7187500000005</v>
      </c>
    </row>
    <row r="133" spans="1:10" x14ac:dyDescent="0.35">
      <c r="A133" s="6"/>
      <c r="B133" s="6"/>
      <c r="C133" s="6"/>
      <c r="D133" s="1" t="s">
        <v>4</v>
      </c>
      <c r="E133" s="3">
        <v>162663.45499999999</v>
      </c>
      <c r="F133" s="3">
        <v>2315.7510000000002</v>
      </c>
      <c r="G133" s="3">
        <v>2040</v>
      </c>
      <c r="H133" s="3">
        <v>2680</v>
      </c>
    </row>
    <row r="134" spans="1:10" x14ac:dyDescent="0.35">
      <c r="A134" s="6"/>
      <c r="B134" s="6"/>
      <c r="C134" s="6"/>
      <c r="D134" s="1" t="s">
        <v>4</v>
      </c>
      <c r="E134" s="3">
        <v>93860.282999999996</v>
      </c>
      <c r="F134" s="3">
        <v>2269.2640000000001</v>
      </c>
      <c r="G134" s="3">
        <v>1940</v>
      </c>
      <c r="H134" s="3">
        <v>2743</v>
      </c>
    </row>
    <row r="135" spans="1:10" x14ac:dyDescent="0.35">
      <c r="A135" s="6"/>
      <c r="B135" s="6"/>
      <c r="C135" s="6"/>
      <c r="D135" s="1" t="s">
        <v>4</v>
      </c>
      <c r="E135" s="3">
        <v>82156.191000000006</v>
      </c>
      <c r="F135" s="3">
        <v>2291.922</v>
      </c>
      <c r="G135" s="3">
        <v>1992</v>
      </c>
      <c r="H135" s="3">
        <v>2640</v>
      </c>
    </row>
    <row r="136" spans="1:10" x14ac:dyDescent="0.35">
      <c r="A136" s="6"/>
      <c r="B136" s="6"/>
      <c r="C136" s="6"/>
      <c r="D136" s="1" t="s">
        <v>4</v>
      </c>
      <c r="E136" s="3">
        <v>159669.00200000001</v>
      </c>
      <c r="F136" s="3">
        <v>2458.3040000000001</v>
      </c>
      <c r="G136" s="3">
        <v>1912</v>
      </c>
      <c r="H136" s="3">
        <v>2788</v>
      </c>
    </row>
    <row r="137" spans="1:10" x14ac:dyDescent="0.35">
      <c r="A137" s="6" t="s">
        <v>259</v>
      </c>
      <c r="B137" s="7">
        <v>0.72361111111111109</v>
      </c>
      <c r="C137" s="8">
        <f>B137+$P$2</f>
        <v>0.89027777777777772</v>
      </c>
      <c r="D137" s="1" t="s">
        <v>3</v>
      </c>
      <c r="E137" s="3">
        <v>6524.808</v>
      </c>
      <c r="F137" s="3">
        <v>4831.1540000000005</v>
      </c>
      <c r="G137" s="3">
        <v>2556</v>
      </c>
      <c r="H137" s="3">
        <v>9152</v>
      </c>
      <c r="I137">
        <f>AVERAGE(F138:F141)</f>
        <v>2387.9567499999998</v>
      </c>
      <c r="J137">
        <f>F137-I137</f>
        <v>2443.1972500000006</v>
      </c>
    </row>
    <row r="138" spans="1:10" x14ac:dyDescent="0.35">
      <c r="A138" s="6"/>
      <c r="B138" s="6"/>
      <c r="C138" s="6"/>
      <c r="D138" s="1" t="s">
        <v>4</v>
      </c>
      <c r="E138" s="3">
        <v>113998.641</v>
      </c>
      <c r="F138" s="3">
        <v>2356.2689999999998</v>
      </c>
      <c r="G138" s="3">
        <v>2065</v>
      </c>
      <c r="H138" s="3">
        <v>2704</v>
      </c>
    </row>
    <row r="139" spans="1:10" x14ac:dyDescent="0.35">
      <c r="A139" s="6"/>
      <c r="B139" s="6"/>
      <c r="C139" s="6"/>
      <c r="D139" s="1" t="s">
        <v>4</v>
      </c>
      <c r="E139" s="3">
        <v>72539.642999999996</v>
      </c>
      <c r="F139" s="3">
        <v>2384.54</v>
      </c>
      <c r="G139" s="3">
        <v>2061</v>
      </c>
      <c r="H139" s="3">
        <v>2771</v>
      </c>
    </row>
    <row r="140" spans="1:10" x14ac:dyDescent="0.35">
      <c r="A140" s="6"/>
      <c r="B140" s="6"/>
      <c r="C140" s="6"/>
      <c r="D140" s="1" t="s">
        <v>4</v>
      </c>
      <c r="E140" s="3">
        <v>68496.471000000005</v>
      </c>
      <c r="F140" s="3">
        <v>2398.7310000000002</v>
      </c>
      <c r="G140" s="3">
        <v>2097</v>
      </c>
      <c r="H140" s="3">
        <v>2738</v>
      </c>
    </row>
    <row r="141" spans="1:10" x14ac:dyDescent="0.35">
      <c r="A141" s="6"/>
      <c r="B141" s="6"/>
      <c r="C141" s="6"/>
      <c r="D141" s="1" t="s">
        <v>4</v>
      </c>
      <c r="E141" s="3">
        <v>92195.69</v>
      </c>
      <c r="F141" s="3">
        <v>2412.2869999999998</v>
      </c>
      <c r="G141" s="3">
        <v>2121</v>
      </c>
      <c r="H141" s="3">
        <v>2725</v>
      </c>
    </row>
    <row r="142" spans="1:10" x14ac:dyDescent="0.35">
      <c r="A142" s="6" t="s">
        <v>260</v>
      </c>
      <c r="B142" s="7">
        <v>0.72361111111111109</v>
      </c>
      <c r="C142" s="8">
        <f>B142+$P$2</f>
        <v>0.89027777777777772</v>
      </c>
      <c r="D142" s="1" t="s">
        <v>3</v>
      </c>
      <c r="E142" s="3">
        <v>4735.7209999999995</v>
      </c>
      <c r="F142" s="3">
        <v>4606.6120000000001</v>
      </c>
      <c r="G142" s="3">
        <v>2663</v>
      </c>
      <c r="H142" s="3">
        <v>8405</v>
      </c>
      <c r="I142">
        <f>AVERAGE(F143:F146)</f>
        <v>2321.1057500000002</v>
      </c>
      <c r="J142">
        <f>F142-I142</f>
        <v>2285.5062499999999</v>
      </c>
    </row>
    <row r="143" spans="1:10" x14ac:dyDescent="0.35">
      <c r="A143" s="6"/>
      <c r="B143" s="6"/>
      <c r="C143" s="6"/>
      <c r="D143" s="1" t="s">
        <v>4</v>
      </c>
      <c r="E143" s="3">
        <v>58658.966999999997</v>
      </c>
      <c r="F143" s="3">
        <v>2213.9839999999999</v>
      </c>
      <c r="G143" s="3">
        <v>2004</v>
      </c>
      <c r="H143" s="3">
        <v>2464</v>
      </c>
    </row>
    <row r="144" spans="1:10" x14ac:dyDescent="0.35">
      <c r="A144" s="6"/>
      <c r="B144" s="6"/>
      <c r="C144" s="6"/>
      <c r="D144" s="1" t="s">
        <v>4</v>
      </c>
      <c r="E144" s="3">
        <v>72747.407999999996</v>
      </c>
      <c r="F144" s="3">
        <v>2308.5120000000002</v>
      </c>
      <c r="G144" s="3">
        <v>1996</v>
      </c>
      <c r="H144" s="3">
        <v>2640</v>
      </c>
    </row>
    <row r="145" spans="1:10" x14ac:dyDescent="0.35">
      <c r="A145" s="6"/>
      <c r="B145" s="6"/>
      <c r="C145" s="6"/>
      <c r="D145" s="1" t="s">
        <v>4</v>
      </c>
      <c r="E145" s="3">
        <v>85315.538</v>
      </c>
      <c r="F145" s="3">
        <v>2429.7289999999998</v>
      </c>
      <c r="G145" s="3">
        <v>2053</v>
      </c>
      <c r="H145" s="3">
        <v>2820</v>
      </c>
    </row>
    <row r="146" spans="1:10" x14ac:dyDescent="0.35">
      <c r="A146" s="6"/>
      <c r="B146" s="6"/>
      <c r="C146" s="6"/>
      <c r="D146" s="1" t="s">
        <v>4</v>
      </c>
      <c r="E146" s="3">
        <v>58992.05</v>
      </c>
      <c r="F146" s="3">
        <v>2332.1979999999999</v>
      </c>
      <c r="G146" s="3">
        <v>2039</v>
      </c>
      <c r="H146" s="3">
        <v>2672</v>
      </c>
    </row>
    <row r="147" spans="1:10" x14ac:dyDescent="0.35">
      <c r="A147" s="6" t="s">
        <v>261</v>
      </c>
      <c r="B147" s="7">
        <v>0.72361111111111109</v>
      </c>
      <c r="C147" s="8">
        <f>B147+$P$2</f>
        <v>0.89027777777777772</v>
      </c>
      <c r="D147" s="1" t="s">
        <v>3</v>
      </c>
      <c r="E147" s="3">
        <v>6044.97</v>
      </c>
      <c r="F147" s="3">
        <v>3512.67</v>
      </c>
      <c r="G147" s="3">
        <v>2324</v>
      </c>
      <c r="H147" s="3">
        <v>5479</v>
      </c>
      <c r="I147">
        <f>AVERAGE(F148:F151)</f>
        <v>2323.6365000000001</v>
      </c>
      <c r="J147">
        <f>F147-I147</f>
        <v>1189.0335</v>
      </c>
    </row>
    <row r="148" spans="1:10" x14ac:dyDescent="0.35">
      <c r="A148" s="6"/>
      <c r="B148" s="6"/>
      <c r="C148" s="6"/>
      <c r="D148" s="1" t="s">
        <v>4</v>
      </c>
      <c r="E148" s="3">
        <v>65302.498</v>
      </c>
      <c r="F148" s="3">
        <v>2208.0259999999998</v>
      </c>
      <c r="G148" s="3">
        <v>2004</v>
      </c>
      <c r="H148" s="3">
        <v>2454</v>
      </c>
    </row>
    <row r="149" spans="1:10" x14ac:dyDescent="0.35">
      <c r="A149" s="6"/>
      <c r="B149" s="6"/>
      <c r="C149" s="6"/>
      <c r="D149" s="1" t="s">
        <v>4</v>
      </c>
      <c r="E149" s="3">
        <v>58906.305999999997</v>
      </c>
      <c r="F149" s="3">
        <v>2396.8229999999999</v>
      </c>
      <c r="G149" s="3">
        <v>1949</v>
      </c>
      <c r="H149" s="3">
        <v>2711</v>
      </c>
    </row>
    <row r="150" spans="1:10" x14ac:dyDescent="0.35">
      <c r="A150" s="6"/>
      <c r="B150" s="6"/>
      <c r="C150" s="6"/>
      <c r="D150" s="1" t="s">
        <v>4</v>
      </c>
      <c r="E150" s="3">
        <v>98846.641000000003</v>
      </c>
      <c r="F150" s="3">
        <v>2393.9569999999999</v>
      </c>
      <c r="G150" s="3">
        <v>2097</v>
      </c>
      <c r="H150" s="3">
        <v>2686</v>
      </c>
    </row>
    <row r="151" spans="1:10" x14ac:dyDescent="0.35">
      <c r="A151" s="6"/>
      <c r="B151" s="6"/>
      <c r="C151" s="6"/>
      <c r="D151" s="1" t="s">
        <v>4</v>
      </c>
      <c r="E151" s="3">
        <v>46431.341</v>
      </c>
      <c r="F151" s="3">
        <v>2295.7399999999998</v>
      </c>
      <c r="G151" s="3">
        <v>2077</v>
      </c>
      <c r="H151" s="3">
        <v>2499</v>
      </c>
    </row>
    <row r="152" spans="1:10" x14ac:dyDescent="0.35">
      <c r="A152" s="6" t="s">
        <v>262</v>
      </c>
      <c r="B152" s="7">
        <v>0.72430555555555554</v>
      </c>
      <c r="C152" s="8">
        <f>B152+$P$2</f>
        <v>0.89097222222222217</v>
      </c>
      <c r="D152" s="1" t="s">
        <v>3</v>
      </c>
      <c r="E152" s="3">
        <v>7552.09</v>
      </c>
      <c r="F152" s="3">
        <v>7294.8519999999999</v>
      </c>
      <c r="G152" s="3">
        <v>2697</v>
      </c>
      <c r="H152" s="3">
        <v>16383</v>
      </c>
      <c r="I152">
        <f>AVERAGE(F153:F156)</f>
        <v>2427.6305000000002</v>
      </c>
      <c r="J152">
        <f>F152-I152</f>
        <v>4867.2214999999997</v>
      </c>
    </row>
    <row r="153" spans="1:10" x14ac:dyDescent="0.35">
      <c r="A153" s="6"/>
      <c r="B153" s="6"/>
      <c r="C153" s="6"/>
      <c r="D153" s="1" t="s">
        <v>4</v>
      </c>
      <c r="E153" s="3">
        <v>116956.818</v>
      </c>
      <c r="F153" s="3">
        <v>2370.375</v>
      </c>
      <c r="G153" s="3">
        <v>2105</v>
      </c>
      <c r="H153" s="3">
        <v>2713</v>
      </c>
    </row>
    <row r="154" spans="1:10" x14ac:dyDescent="0.35">
      <c r="A154" s="6"/>
      <c r="B154" s="6"/>
      <c r="C154" s="6"/>
      <c r="D154" s="1" t="s">
        <v>4</v>
      </c>
      <c r="E154" s="3">
        <v>133536.79</v>
      </c>
      <c r="F154" s="3">
        <v>2390.9389999999999</v>
      </c>
      <c r="G154" s="3">
        <v>1998</v>
      </c>
      <c r="H154" s="3">
        <v>2832</v>
      </c>
    </row>
    <row r="155" spans="1:10" x14ac:dyDescent="0.35">
      <c r="A155" s="6"/>
      <c r="B155" s="6"/>
      <c r="C155" s="6"/>
      <c r="D155" s="1" t="s">
        <v>4</v>
      </c>
      <c r="E155" s="3">
        <v>103222.89599999999</v>
      </c>
      <c r="F155" s="3">
        <v>2471.3119999999999</v>
      </c>
      <c r="G155" s="3">
        <v>1125</v>
      </c>
      <c r="H155" s="3">
        <v>2833</v>
      </c>
    </row>
    <row r="156" spans="1:10" x14ac:dyDescent="0.35">
      <c r="A156" s="6"/>
      <c r="B156" s="6"/>
      <c r="C156" s="6"/>
      <c r="D156" s="1" t="s">
        <v>4</v>
      </c>
      <c r="E156" s="3">
        <v>95433.36</v>
      </c>
      <c r="F156" s="3">
        <v>2477.8960000000002</v>
      </c>
      <c r="G156" s="3">
        <v>2212</v>
      </c>
      <c r="H156" s="3">
        <v>2798</v>
      </c>
    </row>
    <row r="157" spans="1:10" x14ac:dyDescent="0.35">
      <c r="A157" s="6" t="s">
        <v>263</v>
      </c>
      <c r="B157" s="7">
        <v>0.72430555555555554</v>
      </c>
      <c r="C157" s="8">
        <f>B157+$P$2</f>
        <v>0.89097222222222217</v>
      </c>
      <c r="D157" s="1" t="s">
        <v>3</v>
      </c>
      <c r="E157" s="3">
        <v>5105.0810000000001</v>
      </c>
      <c r="F157" s="3">
        <v>4759.2309999999998</v>
      </c>
      <c r="G157" s="3">
        <v>2803</v>
      </c>
      <c r="H157" s="3">
        <v>8789</v>
      </c>
      <c r="I157">
        <f>AVERAGE(F158:F161)</f>
        <v>2578.0630000000001</v>
      </c>
      <c r="J157">
        <f>F157-I157</f>
        <v>2181.1679999999997</v>
      </c>
    </row>
    <row r="158" spans="1:10" x14ac:dyDescent="0.35">
      <c r="A158" s="6"/>
      <c r="B158" s="6"/>
      <c r="C158" s="6"/>
      <c r="D158" s="1" t="s">
        <v>4</v>
      </c>
      <c r="E158" s="3">
        <v>175461.61</v>
      </c>
      <c r="F158" s="3">
        <v>2554.9450000000002</v>
      </c>
      <c r="G158" s="3">
        <v>2242</v>
      </c>
      <c r="H158" s="3">
        <v>2996</v>
      </c>
    </row>
    <row r="159" spans="1:10" x14ac:dyDescent="0.35">
      <c r="A159" s="6"/>
      <c r="B159" s="6"/>
      <c r="C159" s="6"/>
      <c r="D159" s="1" t="s">
        <v>4</v>
      </c>
      <c r="E159" s="3">
        <v>72099.379000000001</v>
      </c>
      <c r="F159" s="3">
        <v>2525.5140000000001</v>
      </c>
      <c r="G159" s="3">
        <v>2202</v>
      </c>
      <c r="H159" s="3">
        <v>2915</v>
      </c>
    </row>
    <row r="160" spans="1:10" x14ac:dyDescent="0.35">
      <c r="A160" s="6"/>
      <c r="B160" s="6"/>
      <c r="C160" s="6"/>
      <c r="D160" s="1" t="s">
        <v>4</v>
      </c>
      <c r="E160" s="3">
        <v>104195.764</v>
      </c>
      <c r="F160" s="3">
        <v>2621.1350000000002</v>
      </c>
      <c r="G160" s="3">
        <v>2258</v>
      </c>
      <c r="H160" s="3">
        <v>3014</v>
      </c>
    </row>
    <row r="161" spans="1:8" x14ac:dyDescent="0.35">
      <c r="A161" s="6"/>
      <c r="B161" s="6"/>
      <c r="C161" s="6"/>
      <c r="D161" s="1" t="s">
        <v>4</v>
      </c>
      <c r="E161" s="3">
        <v>88877.221999999994</v>
      </c>
      <c r="F161" s="3">
        <v>2610.6579999999999</v>
      </c>
      <c r="G161" s="3">
        <v>2373</v>
      </c>
      <c r="H161" s="3">
        <v>2904</v>
      </c>
    </row>
    <row r="162" spans="1:8" x14ac:dyDescent="0.35">
      <c r="A162" s="6"/>
      <c r="B162" s="6"/>
      <c r="C162" s="6"/>
      <c r="D162" s="1"/>
      <c r="E162" s="1"/>
      <c r="F162" s="1"/>
      <c r="G162" s="1"/>
      <c r="H162" s="1"/>
    </row>
    <row r="163" spans="1:8" x14ac:dyDescent="0.35">
      <c r="D163" s="1"/>
      <c r="E163" s="1"/>
      <c r="F163" s="1"/>
      <c r="G163" s="1"/>
      <c r="H163" s="1"/>
    </row>
    <row r="164" spans="1:8" x14ac:dyDescent="0.35">
      <c r="D164" s="1"/>
      <c r="E164" s="1"/>
      <c r="F164" s="1"/>
      <c r="G164" s="1"/>
      <c r="H164" s="1"/>
    </row>
    <row r="165" spans="1:8" x14ac:dyDescent="0.35">
      <c r="D165" s="1"/>
      <c r="E165" s="1"/>
      <c r="F165" s="1"/>
      <c r="G165" s="1"/>
      <c r="H165" s="1"/>
    </row>
    <row r="166" spans="1:8" x14ac:dyDescent="0.35">
      <c r="D166" s="1"/>
      <c r="E166" s="1"/>
      <c r="F166" s="1"/>
      <c r="G166" s="1"/>
      <c r="H166" s="1"/>
    </row>
    <row r="167" spans="1:8" x14ac:dyDescent="0.35">
      <c r="D167" s="1"/>
      <c r="E167" s="1"/>
      <c r="F167" s="1"/>
      <c r="G167" s="1"/>
      <c r="H167" s="1"/>
    </row>
    <row r="168" spans="1:8" x14ac:dyDescent="0.35">
      <c r="D168" s="1"/>
      <c r="E168" s="1"/>
      <c r="F168" s="1"/>
      <c r="G168" s="1"/>
      <c r="H168" s="1"/>
    </row>
    <row r="169" spans="1:8" x14ac:dyDescent="0.35">
      <c r="D169" s="1"/>
      <c r="E169" s="1"/>
      <c r="F169" s="1"/>
      <c r="G169" s="1"/>
      <c r="H169" s="1"/>
    </row>
    <row r="170" spans="1:8" x14ac:dyDescent="0.35">
      <c r="D170" s="1"/>
      <c r="E170" s="1"/>
      <c r="F170" s="1"/>
      <c r="G170" s="1"/>
      <c r="H170" s="1"/>
    </row>
    <row r="171" spans="1:8" x14ac:dyDescent="0.35">
      <c r="D171" s="1"/>
      <c r="E171" s="1"/>
      <c r="F171" s="1"/>
      <c r="G171" s="1"/>
      <c r="H171" s="1"/>
    </row>
    <row r="172" spans="1:8" x14ac:dyDescent="0.35">
      <c r="D172" s="1"/>
      <c r="E172" s="1"/>
      <c r="F172" s="1"/>
      <c r="G172" s="1"/>
      <c r="H172" s="1"/>
    </row>
    <row r="173" spans="1:8" x14ac:dyDescent="0.35">
      <c r="D173" s="1"/>
      <c r="E173" s="1"/>
      <c r="F173" s="1"/>
      <c r="G173" s="1"/>
      <c r="H173" s="1"/>
    </row>
    <row r="174" spans="1:8" x14ac:dyDescent="0.35">
      <c r="D174" s="1"/>
      <c r="E174" s="1"/>
      <c r="F174" s="1"/>
      <c r="G174" s="1"/>
      <c r="H174" s="1"/>
    </row>
    <row r="175" spans="1:8" x14ac:dyDescent="0.35">
      <c r="D175" s="1"/>
      <c r="E175" s="1"/>
      <c r="F175" s="1"/>
      <c r="G175" s="1"/>
      <c r="H175" s="1"/>
    </row>
    <row r="176" spans="1:8" x14ac:dyDescent="0.35">
      <c r="D176" s="1"/>
      <c r="E176" s="1"/>
      <c r="F176" s="1"/>
      <c r="G176" s="1"/>
      <c r="H176" s="1"/>
    </row>
    <row r="177" spans="4:8" x14ac:dyDescent="0.35">
      <c r="D177" s="1"/>
      <c r="E177" s="1"/>
      <c r="F177" s="1"/>
      <c r="G177" s="1"/>
      <c r="H177" s="1"/>
    </row>
    <row r="178" spans="4:8" x14ac:dyDescent="0.35">
      <c r="D178" s="1"/>
      <c r="E178" s="1"/>
      <c r="F178" s="1"/>
      <c r="G178" s="1"/>
      <c r="H178" s="1"/>
    </row>
    <row r="179" spans="4:8" x14ac:dyDescent="0.35">
      <c r="D179" s="1"/>
      <c r="E179" s="1"/>
      <c r="F179" s="1"/>
      <c r="G179" s="1"/>
      <c r="H179" s="1"/>
    </row>
    <row r="180" spans="4:8" x14ac:dyDescent="0.35">
      <c r="D180" s="1"/>
      <c r="E180" s="1"/>
      <c r="F180" s="1"/>
      <c r="G180" s="1"/>
      <c r="H180" s="1"/>
    </row>
    <row r="181" spans="4:8" x14ac:dyDescent="0.35">
      <c r="D181" s="1"/>
      <c r="E181" s="1"/>
      <c r="F181" s="1"/>
      <c r="G181" s="1"/>
      <c r="H181" s="1"/>
    </row>
    <row r="182" spans="4:8" x14ac:dyDescent="0.35">
      <c r="D182" s="1"/>
      <c r="E182" s="1"/>
      <c r="F182" s="1"/>
      <c r="G182" s="1"/>
      <c r="H182" s="1"/>
    </row>
    <row r="183" spans="4:8" x14ac:dyDescent="0.35">
      <c r="D183" s="1"/>
      <c r="E183" s="1"/>
      <c r="F183" s="1"/>
      <c r="G183" s="1"/>
      <c r="H183" s="1"/>
    </row>
    <row r="184" spans="4:8" x14ac:dyDescent="0.35">
      <c r="D184" s="1"/>
      <c r="E184" s="1"/>
      <c r="F184" s="1"/>
      <c r="G184" s="1"/>
      <c r="H184" s="1"/>
    </row>
    <row r="185" spans="4:8" x14ac:dyDescent="0.35">
      <c r="D185" s="1"/>
      <c r="E185" s="1"/>
      <c r="F185" s="1"/>
      <c r="G185" s="1"/>
      <c r="H185" s="1"/>
    </row>
    <row r="186" spans="4:8" x14ac:dyDescent="0.35">
      <c r="D186" s="1"/>
      <c r="E186" s="1"/>
      <c r="F186" s="1"/>
      <c r="G186" s="1"/>
      <c r="H186" s="1"/>
    </row>
    <row r="187" spans="4:8" x14ac:dyDescent="0.35">
      <c r="D187" s="1"/>
      <c r="E187" s="1"/>
      <c r="F187" s="1"/>
      <c r="G187" s="1"/>
      <c r="H187" s="1"/>
    </row>
    <row r="188" spans="4:8" x14ac:dyDescent="0.35">
      <c r="D188" s="1"/>
      <c r="E188" s="1"/>
      <c r="F188" s="1"/>
      <c r="G188" s="1"/>
      <c r="H188" s="1"/>
    </row>
    <row r="189" spans="4:8" x14ac:dyDescent="0.35">
      <c r="D189" s="1"/>
      <c r="E189" s="1"/>
      <c r="F189" s="1"/>
      <c r="G189" s="1"/>
      <c r="H189" s="1"/>
    </row>
    <row r="190" spans="4:8" x14ac:dyDescent="0.35">
      <c r="D190" s="1"/>
      <c r="E190" s="1"/>
      <c r="F190" s="1"/>
      <c r="G190" s="1"/>
      <c r="H190" s="1"/>
    </row>
    <row r="191" spans="4:8" x14ac:dyDescent="0.35">
      <c r="D191" s="1"/>
      <c r="E191" s="1"/>
      <c r="F191" s="1"/>
      <c r="G191" s="1"/>
      <c r="H191" s="1"/>
    </row>
    <row r="192" spans="4:8" x14ac:dyDescent="0.35">
      <c r="D192" s="1"/>
      <c r="E192" s="1"/>
      <c r="F192" s="1"/>
      <c r="G192" s="1"/>
      <c r="H192" s="1"/>
    </row>
    <row r="193" spans="4:8" x14ac:dyDescent="0.35">
      <c r="D193" s="1"/>
      <c r="E193" s="1"/>
      <c r="F193" s="1"/>
      <c r="G193" s="1"/>
      <c r="H193" s="1"/>
    </row>
    <row r="194" spans="4:8" x14ac:dyDescent="0.35">
      <c r="D194" s="1"/>
      <c r="E194" s="1"/>
      <c r="F194" s="1"/>
      <c r="G194" s="1"/>
      <c r="H194" s="1"/>
    </row>
    <row r="195" spans="4:8" x14ac:dyDescent="0.35">
      <c r="D195" s="1"/>
      <c r="E195" s="1"/>
      <c r="F195" s="1"/>
      <c r="G195" s="1"/>
      <c r="H195" s="1"/>
    </row>
    <row r="196" spans="4:8" x14ac:dyDescent="0.35">
      <c r="D196" s="1"/>
      <c r="E196" s="1"/>
      <c r="F196" s="1"/>
      <c r="G196" s="1"/>
      <c r="H196" s="1"/>
    </row>
    <row r="197" spans="4:8" x14ac:dyDescent="0.35">
      <c r="D197" s="1"/>
      <c r="E197" s="1"/>
      <c r="F197" s="1"/>
      <c r="G197" s="1"/>
      <c r="H197" s="1"/>
    </row>
    <row r="198" spans="4:8" x14ac:dyDescent="0.35">
      <c r="D198" s="1"/>
      <c r="E198" s="1"/>
      <c r="F198" s="1"/>
      <c r="G198" s="1"/>
      <c r="H198" s="1"/>
    </row>
    <row r="199" spans="4:8" x14ac:dyDescent="0.35">
      <c r="D199" s="1"/>
      <c r="E199" s="1"/>
      <c r="F199" s="1"/>
      <c r="G199" s="1"/>
      <c r="H199" s="1"/>
    </row>
    <row r="200" spans="4:8" x14ac:dyDescent="0.35">
      <c r="D200" s="1"/>
      <c r="E200" s="1"/>
      <c r="F200" s="1"/>
      <c r="G200" s="1"/>
      <c r="H200" s="1"/>
    </row>
    <row r="201" spans="4:8" x14ac:dyDescent="0.35">
      <c r="D201" s="1"/>
      <c r="E201" s="1"/>
      <c r="F201" s="1"/>
      <c r="G201" s="1"/>
      <c r="H201" s="1"/>
    </row>
    <row r="202" spans="4:8" x14ac:dyDescent="0.35">
      <c r="D202" s="1"/>
      <c r="E202" s="1"/>
      <c r="F202" s="1"/>
      <c r="G202" s="1"/>
      <c r="H202" s="1"/>
    </row>
    <row r="203" spans="4:8" x14ac:dyDescent="0.35">
      <c r="D203" s="1"/>
      <c r="E203" s="1"/>
      <c r="F203" s="1"/>
      <c r="G203" s="1"/>
      <c r="H203" s="1"/>
    </row>
    <row r="204" spans="4:8" x14ac:dyDescent="0.35">
      <c r="D204" s="1"/>
      <c r="E204" s="1"/>
      <c r="F204" s="1"/>
      <c r="G204" s="1"/>
      <c r="H204" s="1"/>
    </row>
    <row r="205" spans="4:8" x14ac:dyDescent="0.35">
      <c r="D205" s="1"/>
      <c r="E205" s="1"/>
      <c r="F205" s="1"/>
      <c r="G205" s="1"/>
      <c r="H205" s="1"/>
    </row>
    <row r="206" spans="4:8" x14ac:dyDescent="0.35">
      <c r="D206" s="1"/>
      <c r="E206" s="1"/>
      <c r="F206" s="1"/>
      <c r="G206" s="1"/>
      <c r="H206" s="1"/>
    </row>
    <row r="207" spans="4:8" x14ac:dyDescent="0.35">
      <c r="D207" s="1"/>
      <c r="E207" s="1"/>
      <c r="F207" s="1"/>
      <c r="G207" s="1"/>
      <c r="H207" s="1"/>
    </row>
    <row r="208" spans="4:8" x14ac:dyDescent="0.35">
      <c r="D208" s="1"/>
      <c r="E208" s="1"/>
      <c r="F208" s="1"/>
      <c r="G208" s="1"/>
      <c r="H208" s="1"/>
    </row>
    <row r="209" spans="4:8" x14ac:dyDescent="0.35">
      <c r="D209" s="1"/>
      <c r="E209" s="1"/>
      <c r="F209" s="1"/>
      <c r="G209" s="1"/>
      <c r="H209" s="1"/>
    </row>
    <row r="210" spans="4:8" x14ac:dyDescent="0.35">
      <c r="D210" s="1"/>
      <c r="E210" s="1"/>
      <c r="F210" s="1"/>
      <c r="G210" s="1"/>
      <c r="H210" s="1"/>
    </row>
    <row r="211" spans="4:8" x14ac:dyDescent="0.35">
      <c r="D211" s="1"/>
      <c r="E211" s="1"/>
      <c r="F211" s="1"/>
      <c r="G211" s="1"/>
      <c r="H211" s="1"/>
    </row>
    <row r="212" spans="4:8" x14ac:dyDescent="0.35">
      <c r="D212" s="1"/>
      <c r="E212" s="1"/>
      <c r="F212" s="1"/>
      <c r="G212" s="1"/>
      <c r="H212" s="1"/>
    </row>
    <row r="213" spans="4:8" x14ac:dyDescent="0.35">
      <c r="D213" s="1"/>
      <c r="E213" s="1"/>
      <c r="F213" s="1"/>
      <c r="G213" s="1"/>
      <c r="H213" s="1"/>
    </row>
    <row r="214" spans="4:8" x14ac:dyDescent="0.35">
      <c r="D214" s="1"/>
      <c r="E214" s="1"/>
      <c r="F214" s="1"/>
      <c r="G214" s="1"/>
      <c r="H214" s="1"/>
    </row>
    <row r="215" spans="4:8" x14ac:dyDescent="0.35">
      <c r="D215" s="1"/>
      <c r="E215" s="1"/>
      <c r="F215" s="1"/>
      <c r="G215" s="1"/>
      <c r="H215" s="1"/>
    </row>
    <row r="216" spans="4:8" x14ac:dyDescent="0.35">
      <c r="D216" s="1"/>
      <c r="E216" s="1"/>
      <c r="F216" s="1"/>
      <c r="G216" s="1"/>
      <c r="H216" s="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EBDC6-5416-4023-B02C-2CFFC26C9E11}">
  <dimension ref="A1:O211"/>
  <sheetViews>
    <sheetView zoomScale="70" zoomScaleNormal="70" workbookViewId="0">
      <selection activeCell="A2" sqref="A2:J101"/>
    </sheetView>
  </sheetViews>
  <sheetFormatPr defaultRowHeight="14.5" x14ac:dyDescent="0.35"/>
  <cols>
    <col min="1" max="1" width="30.26953125" bestFit="1" customWidth="1"/>
    <col min="3" max="3" width="14.81640625" bestFit="1" customWidth="1"/>
    <col min="4" max="4" width="10.81640625" bestFit="1" customWidth="1"/>
    <col min="6" max="6" width="14.453125" bestFit="1" customWidth="1"/>
    <col min="9" max="9" width="19.26953125" bestFit="1" customWidth="1"/>
    <col min="10" max="10" width="18.26953125" bestFit="1" customWidth="1"/>
    <col min="13" max="13" width="15.453125" bestFit="1" customWidth="1"/>
    <col min="14" max="14" width="19.1796875" bestFit="1" customWidth="1"/>
    <col min="15" max="15" width="14.81640625" bestFit="1" customWidth="1"/>
  </cols>
  <sheetData>
    <row r="1" spans="1:15" x14ac:dyDescent="0.35">
      <c r="A1" t="s">
        <v>6</v>
      </c>
      <c r="B1" t="s">
        <v>7</v>
      </c>
      <c r="C1" t="s">
        <v>8</v>
      </c>
      <c r="E1" t="s">
        <v>0</v>
      </c>
      <c r="F1" t="s">
        <v>9</v>
      </c>
      <c r="G1" t="s">
        <v>1</v>
      </c>
      <c r="H1" t="s">
        <v>2</v>
      </c>
      <c r="I1" t="s">
        <v>10</v>
      </c>
      <c r="J1" t="s">
        <v>11</v>
      </c>
      <c r="M1" t="s">
        <v>8</v>
      </c>
      <c r="N1" t="s">
        <v>11</v>
      </c>
      <c r="O1" t="s">
        <v>170</v>
      </c>
    </row>
    <row r="2" spans="1:15" x14ac:dyDescent="0.35">
      <c r="A2" s="6" t="s">
        <v>264</v>
      </c>
      <c r="B2" s="7">
        <v>0.53541666666666665</v>
      </c>
      <c r="C2" s="8">
        <f>B2+'Control 20'!$P$2</f>
        <v>0.70208333333333328</v>
      </c>
      <c r="D2" s="1" t="s">
        <v>3</v>
      </c>
      <c r="E2" s="3">
        <v>3506.4459999999999</v>
      </c>
      <c r="F2" s="3">
        <v>2158.7350000000001</v>
      </c>
      <c r="G2" s="3">
        <v>1810</v>
      </c>
      <c r="H2" s="3">
        <v>2619</v>
      </c>
      <c r="I2">
        <f>AVERAGE(F3:F6)</f>
        <v>1879.10825</v>
      </c>
      <c r="J2">
        <f>F2-I2</f>
        <v>279.62675000000013</v>
      </c>
      <c r="M2" s="2">
        <v>0.70277777777777783</v>
      </c>
      <c r="N2">
        <f>AVERAGE(J2,J7,J12,J17,J22,J27,J32,J37,J42,J47)</f>
        <v>186.19950000000006</v>
      </c>
      <c r="O2">
        <f>STDEV(J2,J7,J12,J17,J22,J27,J32,J37,J42,J47)</f>
        <v>70.217221510585716</v>
      </c>
    </row>
    <row r="3" spans="1:15" x14ac:dyDescent="0.35">
      <c r="A3" s="6"/>
      <c r="B3" s="6"/>
      <c r="C3" s="6"/>
      <c r="D3" s="1" t="s">
        <v>4</v>
      </c>
      <c r="E3" s="3">
        <v>62642.777000000002</v>
      </c>
      <c r="F3" s="3">
        <v>1764.0740000000001</v>
      </c>
      <c r="G3" s="3">
        <v>1577</v>
      </c>
      <c r="H3" s="3">
        <v>1970</v>
      </c>
      <c r="M3" s="2">
        <v>0.73888888888888893</v>
      </c>
      <c r="N3">
        <f>AVERAGE(J52,J57,J62,J67,J72,J77,J82,J87)</f>
        <v>270.40165625000003</v>
      </c>
      <c r="O3">
        <f>STDEV(J52,J57,J62,J67,J72,J77,J82,J87)</f>
        <v>162.17465268141672</v>
      </c>
    </row>
    <row r="4" spans="1:15" x14ac:dyDescent="0.35">
      <c r="A4" s="6"/>
      <c r="B4" s="6"/>
      <c r="C4" s="6"/>
      <c r="D4" s="1" t="s">
        <v>4</v>
      </c>
      <c r="E4" s="3">
        <v>129506.81</v>
      </c>
      <c r="F4" s="3">
        <v>1884.895</v>
      </c>
      <c r="G4" s="3">
        <v>1555</v>
      </c>
      <c r="H4" s="3">
        <v>2222</v>
      </c>
      <c r="M4" s="2">
        <v>0.84861111111111109</v>
      </c>
      <c r="N4">
        <f>AVERAGE(J92,J97,J102,J107,J112,J117,J122,J127,J132)</f>
        <v>681.75688888888885</v>
      </c>
      <c r="O4">
        <f>STDEV(J92,J97,J102,J107,J112,J117,J122,J127,J132)</f>
        <v>854.58654662808772</v>
      </c>
    </row>
    <row r="5" spans="1:15" x14ac:dyDescent="0.35">
      <c r="A5" s="6"/>
      <c r="B5" s="6"/>
      <c r="C5" s="6"/>
      <c r="D5" s="1" t="s">
        <v>4</v>
      </c>
      <c r="E5" s="3">
        <v>70712.630999999994</v>
      </c>
      <c r="F5" s="3">
        <v>1964.12</v>
      </c>
      <c r="G5" s="3">
        <v>1704</v>
      </c>
      <c r="H5" s="3">
        <v>2234</v>
      </c>
      <c r="M5" s="2">
        <v>0.89166666666666661</v>
      </c>
      <c r="N5">
        <f>AVERAGE(J137,J142,J147,J152,J157,J162)</f>
        <v>777.93166666666673</v>
      </c>
      <c r="O5">
        <f>STDEV(J137,J142,J147,J152,J157,J162)</f>
        <v>1105.7169362879531</v>
      </c>
    </row>
    <row r="6" spans="1:15" x14ac:dyDescent="0.35">
      <c r="A6" s="6"/>
      <c r="B6" s="6"/>
      <c r="C6" s="6"/>
      <c r="D6" s="1" t="s">
        <v>4</v>
      </c>
      <c r="E6" s="3">
        <v>124698.535</v>
      </c>
      <c r="F6" s="3">
        <v>1903.3440000000001</v>
      </c>
      <c r="G6" s="3">
        <v>1666</v>
      </c>
      <c r="H6" s="3">
        <v>2176</v>
      </c>
    </row>
    <row r="7" spans="1:15" x14ac:dyDescent="0.35">
      <c r="A7" s="6" t="s">
        <v>265</v>
      </c>
      <c r="B7" s="7">
        <v>0.53611111111111109</v>
      </c>
      <c r="C7" s="8">
        <f>B7+'Control 20'!$P$2</f>
        <v>0.70277777777777772</v>
      </c>
      <c r="D7" s="1" t="s">
        <v>3</v>
      </c>
      <c r="E7" s="3">
        <v>3353.0949999999998</v>
      </c>
      <c r="F7" s="3">
        <v>2071.4290000000001</v>
      </c>
      <c r="G7" s="3">
        <v>1783</v>
      </c>
      <c r="H7" s="3">
        <v>2441</v>
      </c>
      <c r="I7">
        <f>AVERAGE(F8:F11)</f>
        <v>1770.83725</v>
      </c>
      <c r="J7">
        <f>F7-I7</f>
        <v>300.59175000000005</v>
      </c>
    </row>
    <row r="8" spans="1:15" x14ac:dyDescent="0.35">
      <c r="A8" s="6"/>
      <c r="B8" s="6"/>
      <c r="C8" s="6"/>
      <c r="D8" s="1" t="s">
        <v>4</v>
      </c>
      <c r="E8" s="3">
        <v>76470.687999999995</v>
      </c>
      <c r="F8" s="3">
        <v>1729.3130000000001</v>
      </c>
      <c r="G8" s="3">
        <v>1555</v>
      </c>
      <c r="H8" s="3">
        <v>1918</v>
      </c>
    </row>
    <row r="9" spans="1:15" x14ac:dyDescent="0.35">
      <c r="A9" s="6"/>
      <c r="B9" s="6"/>
      <c r="C9" s="6"/>
      <c r="D9" s="1" t="s">
        <v>4</v>
      </c>
      <c r="E9" s="3">
        <v>57389.292000000001</v>
      </c>
      <c r="F9" s="3">
        <v>1729.95</v>
      </c>
      <c r="G9" s="3">
        <v>1507</v>
      </c>
      <c r="H9" s="3">
        <v>1983</v>
      </c>
    </row>
    <row r="10" spans="1:15" x14ac:dyDescent="0.35">
      <c r="A10" s="6"/>
      <c r="B10" s="6"/>
      <c r="C10" s="6"/>
      <c r="D10" s="1" t="s">
        <v>4</v>
      </c>
      <c r="E10" s="3">
        <v>127382.99</v>
      </c>
      <c r="F10" s="3">
        <v>1812.4690000000001</v>
      </c>
      <c r="G10" s="3">
        <v>1525</v>
      </c>
      <c r="H10" s="3">
        <v>2098</v>
      </c>
    </row>
    <row r="11" spans="1:15" x14ac:dyDescent="0.35">
      <c r="A11" s="6"/>
      <c r="B11" s="6"/>
      <c r="C11" s="6"/>
      <c r="D11" s="1" t="s">
        <v>4</v>
      </c>
      <c r="E11" s="3">
        <v>144050.35500000001</v>
      </c>
      <c r="F11" s="3">
        <v>1811.617</v>
      </c>
      <c r="G11" s="3">
        <v>1586</v>
      </c>
      <c r="H11" s="3">
        <v>2119</v>
      </c>
    </row>
    <row r="12" spans="1:15" x14ac:dyDescent="0.35">
      <c r="A12" s="6" t="s">
        <v>266</v>
      </c>
      <c r="B12" s="7">
        <v>0.53680555555555554</v>
      </c>
      <c r="C12" s="8">
        <f>B12+'Control 20'!$P$2</f>
        <v>0.70347222222222217</v>
      </c>
      <c r="D12" s="1" t="s">
        <v>3</v>
      </c>
      <c r="E12" s="3">
        <v>1085.819</v>
      </c>
      <c r="F12" s="3">
        <v>1940.6089999999999</v>
      </c>
      <c r="G12" s="3">
        <v>1775</v>
      </c>
      <c r="H12" s="3">
        <v>2151</v>
      </c>
      <c r="I12">
        <f>AVERAGE(F13:F16)</f>
        <v>1748.4855</v>
      </c>
      <c r="J12">
        <f>F12-I12</f>
        <v>192.12349999999992</v>
      </c>
    </row>
    <row r="13" spans="1:15" x14ac:dyDescent="0.35">
      <c r="A13" s="6"/>
      <c r="B13" s="6"/>
      <c r="C13" s="6"/>
      <c r="D13" s="1" t="s">
        <v>4</v>
      </c>
      <c r="E13" s="3">
        <v>75448.351999999999</v>
      </c>
      <c r="F13" s="3">
        <v>1717.8889999999999</v>
      </c>
      <c r="G13" s="3">
        <v>1535</v>
      </c>
      <c r="H13" s="3">
        <v>1916</v>
      </c>
    </row>
    <row r="14" spans="1:15" x14ac:dyDescent="0.35">
      <c r="A14" s="6"/>
      <c r="B14" s="6"/>
      <c r="C14" s="6"/>
      <c r="D14" s="1" t="s">
        <v>4</v>
      </c>
      <c r="E14" s="3">
        <v>108423.61500000001</v>
      </c>
      <c r="F14" s="3">
        <v>1722.2560000000001</v>
      </c>
      <c r="G14" s="3">
        <v>1435</v>
      </c>
      <c r="H14" s="3">
        <v>2027</v>
      </c>
    </row>
    <row r="15" spans="1:15" x14ac:dyDescent="0.35">
      <c r="A15" s="6"/>
      <c r="B15" s="6"/>
      <c r="C15" s="6"/>
      <c r="D15" s="1" t="s">
        <v>4</v>
      </c>
      <c r="E15" s="3">
        <v>88632.356</v>
      </c>
      <c r="F15" s="3">
        <v>1775.2249999999999</v>
      </c>
      <c r="G15" s="3">
        <v>1512</v>
      </c>
      <c r="H15" s="3">
        <v>2050</v>
      </c>
    </row>
    <row r="16" spans="1:15" x14ac:dyDescent="0.35">
      <c r="A16" s="6"/>
      <c r="B16" s="6"/>
      <c r="C16" s="6"/>
      <c r="D16" s="1" t="s">
        <v>4</v>
      </c>
      <c r="E16" s="3">
        <v>85711.28</v>
      </c>
      <c r="F16" s="3">
        <v>1778.5719999999999</v>
      </c>
      <c r="G16" s="3">
        <v>1587</v>
      </c>
      <c r="H16" s="3">
        <v>2002</v>
      </c>
    </row>
    <row r="17" spans="1:10" x14ac:dyDescent="0.35">
      <c r="A17" s="6" t="s">
        <v>267</v>
      </c>
      <c r="B17" s="7">
        <v>0.53680555555555554</v>
      </c>
      <c r="C17" s="8">
        <f>B17+'Control 20'!$P$2</f>
        <v>0.70347222222222217</v>
      </c>
      <c r="D17" s="1" t="s">
        <v>3</v>
      </c>
      <c r="E17" s="3">
        <v>1615.125</v>
      </c>
      <c r="F17" s="3">
        <v>2021.24</v>
      </c>
      <c r="G17" s="3">
        <v>1862</v>
      </c>
      <c r="H17" s="3">
        <v>2237</v>
      </c>
      <c r="I17">
        <f>AVERAGE(F18:F21)</f>
        <v>1791.3712499999999</v>
      </c>
      <c r="J17">
        <f>F17-I17</f>
        <v>229.86875000000009</v>
      </c>
    </row>
    <row r="18" spans="1:10" x14ac:dyDescent="0.35">
      <c r="A18" s="6"/>
      <c r="B18" s="6"/>
      <c r="C18" s="6"/>
      <c r="D18" s="1" t="s">
        <v>4</v>
      </c>
      <c r="E18" s="3">
        <v>110207.75599999999</v>
      </c>
      <c r="F18" s="3">
        <v>1800.816</v>
      </c>
      <c r="G18" s="3">
        <v>1563</v>
      </c>
      <c r="H18" s="3">
        <v>2103</v>
      </c>
    </row>
    <row r="19" spans="1:10" x14ac:dyDescent="0.35">
      <c r="A19" s="6"/>
      <c r="B19" s="6"/>
      <c r="C19" s="6"/>
      <c r="D19" s="1" t="s">
        <v>4</v>
      </c>
      <c r="E19" s="3">
        <v>50566.027999999998</v>
      </c>
      <c r="F19" s="3">
        <v>1782.0039999999999</v>
      </c>
      <c r="G19" s="3">
        <v>1552</v>
      </c>
      <c r="H19" s="3">
        <v>2043</v>
      </c>
    </row>
    <row r="20" spans="1:10" x14ac:dyDescent="0.35">
      <c r="A20" s="6"/>
      <c r="B20" s="6"/>
      <c r="C20" s="6"/>
      <c r="D20" s="1" t="s">
        <v>4</v>
      </c>
      <c r="E20" s="3">
        <v>50378.05</v>
      </c>
      <c r="F20" s="3">
        <v>1793.077</v>
      </c>
      <c r="G20" s="3">
        <v>1583</v>
      </c>
      <c r="H20" s="3">
        <v>2018</v>
      </c>
    </row>
    <row r="21" spans="1:10" x14ac:dyDescent="0.35">
      <c r="A21" s="6"/>
      <c r="B21" s="6"/>
      <c r="C21" s="6"/>
      <c r="D21" s="1" t="s">
        <v>4</v>
      </c>
      <c r="E21" s="3">
        <v>41070.675999999999</v>
      </c>
      <c r="F21" s="3">
        <v>1789.588</v>
      </c>
      <c r="G21" s="3">
        <v>1611</v>
      </c>
      <c r="H21" s="3">
        <v>1984</v>
      </c>
    </row>
    <row r="22" spans="1:10" x14ac:dyDescent="0.35">
      <c r="A22" s="6" t="s">
        <v>268</v>
      </c>
      <c r="B22" s="7">
        <v>0.53680555555555554</v>
      </c>
      <c r="C22" s="8">
        <f>B22+'Control 20'!$P$2</f>
        <v>0.70347222222222217</v>
      </c>
      <c r="D22" s="1" t="s">
        <v>3</v>
      </c>
      <c r="E22" s="3">
        <v>1254.01</v>
      </c>
      <c r="F22" s="3">
        <v>1823.037</v>
      </c>
      <c r="G22" s="3">
        <v>1574</v>
      </c>
      <c r="H22" s="3">
        <v>2038</v>
      </c>
      <c r="I22">
        <f>AVERAGE(F23:F26)</f>
        <v>1719.5469999999998</v>
      </c>
      <c r="J22">
        <f>F22-I22</f>
        <v>103.49000000000024</v>
      </c>
    </row>
    <row r="23" spans="1:10" x14ac:dyDescent="0.35">
      <c r="A23" s="6"/>
      <c r="B23" s="6"/>
      <c r="C23" s="6"/>
      <c r="D23" s="1" t="s">
        <v>4</v>
      </c>
      <c r="E23" s="3">
        <v>88183.847999999998</v>
      </c>
      <c r="F23" s="3">
        <v>1685.335</v>
      </c>
      <c r="G23" s="3">
        <v>1478</v>
      </c>
      <c r="H23" s="3">
        <v>1933</v>
      </c>
    </row>
    <row r="24" spans="1:10" x14ac:dyDescent="0.35">
      <c r="A24" s="6"/>
      <c r="B24" s="6"/>
      <c r="C24" s="6"/>
      <c r="D24" s="1" t="s">
        <v>4</v>
      </c>
      <c r="E24" s="3">
        <v>92791.777000000002</v>
      </c>
      <c r="F24" s="3">
        <v>1673.33</v>
      </c>
      <c r="G24" s="3">
        <v>1387</v>
      </c>
      <c r="H24" s="3">
        <v>1944</v>
      </c>
    </row>
    <row r="25" spans="1:10" x14ac:dyDescent="0.35">
      <c r="A25" s="6"/>
      <c r="B25" s="6"/>
      <c r="C25" s="6"/>
      <c r="D25" s="1" t="s">
        <v>4</v>
      </c>
      <c r="E25" s="3">
        <v>85915.747000000003</v>
      </c>
      <c r="F25" s="3">
        <v>1758.761</v>
      </c>
      <c r="G25" s="3">
        <v>1501</v>
      </c>
      <c r="H25" s="3">
        <v>2029</v>
      </c>
    </row>
    <row r="26" spans="1:10" x14ac:dyDescent="0.35">
      <c r="A26" s="6"/>
      <c r="B26" s="6"/>
      <c r="C26" s="6"/>
      <c r="D26" s="1" t="s">
        <v>4</v>
      </c>
      <c r="E26" s="3">
        <v>79624.262000000002</v>
      </c>
      <c r="F26" s="3">
        <v>1760.7619999999999</v>
      </c>
      <c r="G26" s="3">
        <v>1546</v>
      </c>
      <c r="H26" s="3">
        <v>1980</v>
      </c>
    </row>
    <row r="27" spans="1:10" x14ac:dyDescent="0.35">
      <c r="A27" s="6" t="s">
        <v>269</v>
      </c>
      <c r="B27" s="7">
        <v>0.53680555555555554</v>
      </c>
      <c r="C27" s="8">
        <f>B27+'Control 20'!$P$2</f>
        <v>0.70347222222222217</v>
      </c>
      <c r="D27" s="1" t="s">
        <v>3</v>
      </c>
      <c r="E27" s="3">
        <v>1676.96</v>
      </c>
      <c r="F27" s="3">
        <v>2031.116</v>
      </c>
      <c r="G27" s="3">
        <v>1776</v>
      </c>
      <c r="H27" s="3">
        <v>2227</v>
      </c>
      <c r="I27">
        <f>AVERAGE(F28:F31)</f>
        <v>1886.1205</v>
      </c>
      <c r="J27">
        <f>F27-I27</f>
        <v>144.99549999999999</v>
      </c>
    </row>
    <row r="28" spans="1:10" x14ac:dyDescent="0.35">
      <c r="A28" s="6"/>
      <c r="B28" s="6"/>
      <c r="C28" s="6"/>
      <c r="D28" s="1" t="s">
        <v>4</v>
      </c>
      <c r="E28" s="3">
        <v>93675.603000000003</v>
      </c>
      <c r="F28" s="3">
        <v>1894.452</v>
      </c>
      <c r="G28" s="3">
        <v>1625</v>
      </c>
      <c r="H28" s="3">
        <v>2180</v>
      </c>
    </row>
    <row r="29" spans="1:10" x14ac:dyDescent="0.35">
      <c r="A29" s="6"/>
      <c r="B29" s="6"/>
      <c r="C29" s="6"/>
      <c r="D29" s="1" t="s">
        <v>4</v>
      </c>
      <c r="E29" s="3">
        <v>57135.357000000004</v>
      </c>
      <c r="F29" s="3">
        <v>1853.0530000000001</v>
      </c>
      <c r="G29" s="3">
        <v>1611</v>
      </c>
      <c r="H29" s="3">
        <v>2111</v>
      </c>
    </row>
    <row r="30" spans="1:10" x14ac:dyDescent="0.35">
      <c r="A30" s="6"/>
      <c r="B30" s="6"/>
      <c r="C30" s="6"/>
      <c r="D30" s="1" t="s">
        <v>4</v>
      </c>
      <c r="E30" s="3">
        <v>56230.92</v>
      </c>
      <c r="F30" s="3">
        <v>1891.7380000000001</v>
      </c>
      <c r="G30" s="3">
        <v>1663</v>
      </c>
      <c r="H30" s="3">
        <v>2141</v>
      </c>
    </row>
    <row r="31" spans="1:10" x14ac:dyDescent="0.35">
      <c r="A31" s="6"/>
      <c r="B31" s="6"/>
      <c r="C31" s="6"/>
      <c r="D31" s="1" t="s">
        <v>4</v>
      </c>
      <c r="E31" s="3">
        <v>32510.266</v>
      </c>
      <c r="F31" s="3">
        <v>1905.239</v>
      </c>
      <c r="G31" s="3">
        <v>1704</v>
      </c>
      <c r="H31" s="3">
        <v>2098</v>
      </c>
    </row>
    <row r="32" spans="1:10" x14ac:dyDescent="0.35">
      <c r="A32" s="6" t="s">
        <v>270</v>
      </c>
      <c r="B32" s="7">
        <v>0.53680555555555554</v>
      </c>
      <c r="C32" s="8">
        <f>B32+'Control 20'!$P$2</f>
        <v>0.70347222222222217</v>
      </c>
      <c r="D32" s="1" t="s">
        <v>3</v>
      </c>
      <c r="E32" s="3">
        <v>2460.201</v>
      </c>
      <c r="F32" s="3">
        <v>1973.31</v>
      </c>
      <c r="G32" s="3">
        <v>1648</v>
      </c>
      <c r="H32" s="3">
        <v>2205</v>
      </c>
      <c r="I32">
        <f>AVERAGE(F33:F36)</f>
        <v>1856.2534999999998</v>
      </c>
      <c r="J32">
        <f>F32-I32</f>
        <v>117.05650000000014</v>
      </c>
    </row>
    <row r="33" spans="1:10" x14ac:dyDescent="0.35">
      <c r="A33" s="6"/>
      <c r="B33" s="6"/>
      <c r="C33" s="6"/>
      <c r="D33" s="1" t="s">
        <v>4</v>
      </c>
      <c r="E33" s="3">
        <v>96699.736999999994</v>
      </c>
      <c r="F33" s="3">
        <v>1808.0619999999999</v>
      </c>
      <c r="G33" s="3">
        <v>1592</v>
      </c>
      <c r="H33" s="3">
        <v>2073</v>
      </c>
    </row>
    <row r="34" spans="1:10" x14ac:dyDescent="0.35">
      <c r="A34" s="6"/>
      <c r="B34" s="6"/>
      <c r="C34" s="6"/>
      <c r="D34" s="1" t="s">
        <v>4</v>
      </c>
      <c r="E34" s="3">
        <v>53418.673000000003</v>
      </c>
      <c r="F34" s="3">
        <v>1872.405</v>
      </c>
      <c r="G34" s="3">
        <v>1632</v>
      </c>
      <c r="H34" s="3">
        <v>2094</v>
      </c>
    </row>
    <row r="35" spans="1:10" x14ac:dyDescent="0.35">
      <c r="A35" s="6"/>
      <c r="B35" s="6"/>
      <c r="C35" s="6"/>
      <c r="D35" s="1" t="s">
        <v>4</v>
      </c>
      <c r="E35" s="3">
        <v>60519.781999999999</v>
      </c>
      <c r="F35" s="3">
        <v>1893.481</v>
      </c>
      <c r="G35" s="3">
        <v>1639</v>
      </c>
      <c r="H35" s="3">
        <v>2147</v>
      </c>
    </row>
    <row r="36" spans="1:10" x14ac:dyDescent="0.35">
      <c r="A36" s="6"/>
      <c r="B36" s="6"/>
      <c r="C36" s="6"/>
      <c r="D36" s="1" t="s">
        <v>4</v>
      </c>
      <c r="E36" s="3">
        <v>99652.142999999996</v>
      </c>
      <c r="F36" s="3">
        <v>1851.066</v>
      </c>
      <c r="G36" s="3">
        <v>1613</v>
      </c>
      <c r="H36" s="3">
        <v>2112</v>
      </c>
    </row>
    <row r="37" spans="1:10" x14ac:dyDescent="0.35">
      <c r="A37" s="6" t="s">
        <v>271</v>
      </c>
      <c r="B37" s="7">
        <v>0.53680555555555554</v>
      </c>
      <c r="C37" s="8">
        <f>B37+'Control 20'!$P$2</f>
        <v>0.70347222222222217</v>
      </c>
      <c r="D37" s="1" t="s">
        <v>3</v>
      </c>
      <c r="E37" s="3">
        <v>1662.944</v>
      </c>
      <c r="F37" s="3">
        <v>2028.809</v>
      </c>
      <c r="G37" s="3">
        <v>1755</v>
      </c>
      <c r="H37" s="3">
        <v>2240</v>
      </c>
      <c r="I37">
        <f>AVERAGE(F38:F41)</f>
        <v>1885.8854999999999</v>
      </c>
      <c r="J37">
        <f>F37-I37</f>
        <v>142.9235000000001</v>
      </c>
    </row>
    <row r="38" spans="1:10" x14ac:dyDescent="0.35">
      <c r="A38" s="6"/>
      <c r="B38" s="6"/>
      <c r="C38" s="6"/>
      <c r="D38" s="1" t="s">
        <v>4</v>
      </c>
      <c r="E38" s="3">
        <v>41471.364999999998</v>
      </c>
      <c r="F38" s="3">
        <v>1830.7539999999999</v>
      </c>
      <c r="G38" s="3">
        <v>1532</v>
      </c>
      <c r="H38" s="3">
        <v>2053</v>
      </c>
    </row>
    <row r="39" spans="1:10" x14ac:dyDescent="0.35">
      <c r="A39" s="6"/>
      <c r="B39" s="6"/>
      <c r="C39" s="6"/>
      <c r="D39" s="1" t="s">
        <v>4</v>
      </c>
      <c r="E39" s="3">
        <v>26844.548999999999</v>
      </c>
      <c r="F39" s="3">
        <v>1904.19</v>
      </c>
      <c r="G39" s="3">
        <v>1684</v>
      </c>
      <c r="H39" s="3">
        <v>2118</v>
      </c>
    </row>
    <row r="40" spans="1:10" x14ac:dyDescent="0.35">
      <c r="A40" s="6"/>
      <c r="B40" s="6"/>
      <c r="C40" s="6"/>
      <c r="D40" s="1" t="s">
        <v>4</v>
      </c>
      <c r="E40" s="3">
        <v>37908.856</v>
      </c>
      <c r="F40" s="3">
        <v>1925.7829999999999</v>
      </c>
      <c r="G40" s="3">
        <v>1698</v>
      </c>
      <c r="H40" s="3">
        <v>2135</v>
      </c>
    </row>
    <row r="41" spans="1:10" x14ac:dyDescent="0.35">
      <c r="A41" s="6"/>
      <c r="B41" s="6"/>
      <c r="C41" s="6"/>
      <c r="D41" s="1" t="s">
        <v>4</v>
      </c>
      <c r="E41" s="3">
        <v>45470.016000000003</v>
      </c>
      <c r="F41" s="3">
        <v>1882.8150000000001</v>
      </c>
      <c r="G41" s="3">
        <v>1641</v>
      </c>
      <c r="H41" s="3">
        <v>2107</v>
      </c>
    </row>
    <row r="42" spans="1:10" x14ac:dyDescent="0.35">
      <c r="A42" s="6" t="s">
        <v>272</v>
      </c>
      <c r="B42" s="7">
        <v>0.53749999999999998</v>
      </c>
      <c r="C42" s="8">
        <f>B42+'Control 20'!$P$2</f>
        <v>0.70416666666666661</v>
      </c>
      <c r="D42" s="1" t="s">
        <v>3</v>
      </c>
      <c r="E42" s="3">
        <v>2956.5279999999998</v>
      </c>
      <c r="F42" s="3">
        <v>2263.3629999999998</v>
      </c>
      <c r="G42" s="3">
        <v>1917</v>
      </c>
      <c r="H42" s="3">
        <v>2671</v>
      </c>
      <c r="I42">
        <f>AVERAGE(F43:F46)</f>
        <v>2036.6967500000001</v>
      </c>
      <c r="J42">
        <f>F42-I42</f>
        <v>226.66624999999976</v>
      </c>
    </row>
    <row r="43" spans="1:10" x14ac:dyDescent="0.35">
      <c r="A43" s="6"/>
      <c r="B43" s="6"/>
      <c r="C43" s="6"/>
      <c r="D43" s="1" t="s">
        <v>4</v>
      </c>
      <c r="E43" s="3">
        <v>100683.54700000001</v>
      </c>
      <c r="F43" s="3">
        <v>2004.066</v>
      </c>
      <c r="G43" s="3">
        <v>1771</v>
      </c>
      <c r="H43" s="3">
        <v>2339</v>
      </c>
    </row>
    <row r="44" spans="1:10" x14ac:dyDescent="0.35">
      <c r="A44" s="6"/>
      <c r="B44" s="6"/>
      <c r="C44" s="6"/>
      <c r="D44" s="1" t="s">
        <v>4</v>
      </c>
      <c r="E44" s="3">
        <v>107256.174</v>
      </c>
      <c r="F44" s="3">
        <v>2017.4169999999999</v>
      </c>
      <c r="G44" s="3">
        <v>1689</v>
      </c>
      <c r="H44" s="3">
        <v>2329</v>
      </c>
    </row>
    <row r="45" spans="1:10" x14ac:dyDescent="0.35">
      <c r="A45" s="6"/>
      <c r="B45" s="6"/>
      <c r="C45" s="6"/>
      <c r="D45" s="1" t="s">
        <v>4</v>
      </c>
      <c r="E45" s="3">
        <v>102153.56600000001</v>
      </c>
      <c r="F45" s="3">
        <v>2071.9740000000002</v>
      </c>
      <c r="G45" s="3">
        <v>1735</v>
      </c>
      <c r="H45" s="3">
        <v>2384</v>
      </c>
    </row>
    <row r="46" spans="1:10" x14ac:dyDescent="0.35">
      <c r="A46" s="6"/>
      <c r="B46" s="6"/>
      <c r="C46" s="6"/>
      <c r="D46" s="1" t="s">
        <v>4</v>
      </c>
      <c r="E46" s="3">
        <v>107417.769</v>
      </c>
      <c r="F46" s="3">
        <v>2053.33</v>
      </c>
      <c r="G46" s="3">
        <v>1811</v>
      </c>
      <c r="H46" s="3">
        <v>2348</v>
      </c>
    </row>
    <row r="47" spans="1:10" x14ac:dyDescent="0.35">
      <c r="A47" s="6" t="s">
        <v>273</v>
      </c>
      <c r="B47" s="7">
        <v>0.53819444444444442</v>
      </c>
      <c r="C47" s="8">
        <f>B47+'Control 20'!$P$2</f>
        <v>0.70486111111111105</v>
      </c>
      <c r="D47" s="1" t="s">
        <v>3</v>
      </c>
      <c r="E47" s="3">
        <v>1855.0440000000001</v>
      </c>
      <c r="F47" s="3">
        <v>1516.33</v>
      </c>
      <c r="G47" s="3">
        <v>1331</v>
      </c>
      <c r="H47" s="3">
        <v>1709</v>
      </c>
      <c r="I47">
        <f>AVERAGE(F48:F51)</f>
        <v>1391.6774999999998</v>
      </c>
      <c r="J47">
        <f>F47-I47</f>
        <v>124.65250000000015</v>
      </c>
    </row>
    <row r="48" spans="1:10" x14ac:dyDescent="0.35">
      <c r="A48" s="6"/>
      <c r="B48" s="6"/>
      <c r="C48" s="6"/>
      <c r="D48" s="1" t="s">
        <v>4</v>
      </c>
      <c r="E48" s="3">
        <v>65099.68</v>
      </c>
      <c r="F48" s="3">
        <v>1361.355</v>
      </c>
      <c r="G48" s="3">
        <v>1159</v>
      </c>
      <c r="H48" s="3">
        <v>1601</v>
      </c>
    </row>
    <row r="49" spans="1:10" x14ac:dyDescent="0.35">
      <c r="A49" s="6"/>
      <c r="B49" s="6"/>
      <c r="C49" s="6"/>
      <c r="D49" s="1" t="s">
        <v>4</v>
      </c>
      <c r="E49" s="3">
        <v>96056.654999999999</v>
      </c>
      <c r="F49" s="3">
        <v>1397.992</v>
      </c>
      <c r="G49" s="3">
        <v>1159</v>
      </c>
      <c r="H49" s="3">
        <v>1631</v>
      </c>
    </row>
    <row r="50" spans="1:10" x14ac:dyDescent="0.35">
      <c r="A50" s="6"/>
      <c r="B50" s="6"/>
      <c r="C50" s="6"/>
      <c r="D50" s="1" t="s">
        <v>4</v>
      </c>
      <c r="E50" s="3">
        <v>98896.108999999997</v>
      </c>
      <c r="F50" s="3">
        <v>1423.8820000000001</v>
      </c>
      <c r="G50" s="3">
        <v>1202</v>
      </c>
      <c r="H50" s="3">
        <v>1652</v>
      </c>
    </row>
    <row r="51" spans="1:10" x14ac:dyDescent="0.35">
      <c r="A51" s="6"/>
      <c r="B51" s="6"/>
      <c r="C51" s="6"/>
      <c r="D51" s="1" t="s">
        <v>4</v>
      </c>
      <c r="E51" s="3">
        <v>78093.232999999993</v>
      </c>
      <c r="F51" s="3">
        <v>1383.481</v>
      </c>
      <c r="G51" s="3">
        <v>1196</v>
      </c>
      <c r="H51" s="3">
        <v>1626</v>
      </c>
    </row>
    <row r="52" spans="1:10" x14ac:dyDescent="0.35">
      <c r="A52" s="6" t="s">
        <v>274</v>
      </c>
      <c r="B52" s="7">
        <v>0.57152777777777775</v>
      </c>
      <c r="C52" s="8">
        <f>B52+'Control 20'!$P$2</f>
        <v>0.73819444444444438</v>
      </c>
      <c r="D52" s="1" t="s">
        <v>3</v>
      </c>
      <c r="E52" s="3">
        <v>2009.2190000000001</v>
      </c>
      <c r="F52" s="3">
        <v>1945.8579999999999</v>
      </c>
      <c r="G52" s="3">
        <v>1627</v>
      </c>
      <c r="H52" s="3">
        <v>2245</v>
      </c>
      <c r="I52">
        <f>AVERAGE(F53:F56)</f>
        <v>1820.2339999999999</v>
      </c>
      <c r="J52">
        <f>F52-I52</f>
        <v>125.62400000000002</v>
      </c>
    </row>
    <row r="53" spans="1:10" x14ac:dyDescent="0.35">
      <c r="A53" s="6"/>
      <c r="B53" s="6"/>
      <c r="C53" s="6"/>
      <c r="D53" s="1" t="s">
        <v>4</v>
      </c>
      <c r="E53" s="3">
        <v>117298.14599999999</v>
      </c>
      <c r="F53" s="3">
        <v>1818.0930000000001</v>
      </c>
      <c r="G53" s="3">
        <v>1582</v>
      </c>
      <c r="H53" s="3">
        <v>2095</v>
      </c>
    </row>
    <row r="54" spans="1:10" x14ac:dyDescent="0.35">
      <c r="A54" s="6"/>
      <c r="B54" s="6"/>
      <c r="C54" s="6"/>
      <c r="D54" s="1" t="s">
        <v>4</v>
      </c>
      <c r="E54" s="3">
        <v>45483.207000000002</v>
      </c>
      <c r="F54" s="3">
        <v>1726.7190000000001</v>
      </c>
      <c r="G54" s="3">
        <v>1489</v>
      </c>
      <c r="H54" s="3">
        <v>1960</v>
      </c>
    </row>
    <row r="55" spans="1:10" x14ac:dyDescent="0.35">
      <c r="A55" s="6"/>
      <c r="B55" s="6"/>
      <c r="C55" s="6"/>
      <c r="D55" s="1" t="s">
        <v>4</v>
      </c>
      <c r="E55" s="3">
        <v>62824.159</v>
      </c>
      <c r="F55" s="3">
        <v>1774.4559999999999</v>
      </c>
      <c r="G55" s="3">
        <v>1536</v>
      </c>
      <c r="H55" s="3">
        <v>2034</v>
      </c>
    </row>
    <row r="56" spans="1:10" x14ac:dyDescent="0.35">
      <c r="A56" s="6"/>
      <c r="B56" s="6"/>
      <c r="C56" s="6"/>
      <c r="D56" s="1" t="s">
        <v>4</v>
      </c>
      <c r="E56" s="3">
        <v>42969.415999999997</v>
      </c>
      <c r="F56" s="3">
        <v>1961.6679999999999</v>
      </c>
      <c r="G56" s="3">
        <v>1767</v>
      </c>
      <c r="H56" s="3">
        <v>2159</v>
      </c>
    </row>
    <row r="57" spans="1:10" x14ac:dyDescent="0.35">
      <c r="A57" s="6" t="s">
        <v>275</v>
      </c>
      <c r="B57" s="7">
        <v>0.57152777777777775</v>
      </c>
      <c r="C57" s="8">
        <f>B57+'Control 20'!$P$2</f>
        <v>0.73819444444444438</v>
      </c>
      <c r="D57" s="1" t="s">
        <v>3</v>
      </c>
      <c r="E57" s="3">
        <v>2897.991</v>
      </c>
      <c r="F57" s="3">
        <v>2397.3890000000001</v>
      </c>
      <c r="G57" s="3">
        <v>1914</v>
      </c>
      <c r="H57" s="3">
        <v>3230</v>
      </c>
      <c r="I57">
        <f>AVERAGE(F58:F61)</f>
        <v>1844.0785000000001</v>
      </c>
      <c r="J57">
        <f>F57-I57</f>
        <v>553.31050000000005</v>
      </c>
    </row>
    <row r="58" spans="1:10" x14ac:dyDescent="0.35">
      <c r="A58" s="6"/>
      <c r="B58" s="6"/>
      <c r="C58" s="6"/>
      <c r="D58" s="1" t="s">
        <v>4</v>
      </c>
      <c r="E58" s="3">
        <v>134948.272</v>
      </c>
      <c r="F58" s="3">
        <v>1795.932</v>
      </c>
      <c r="G58" s="3">
        <v>1571</v>
      </c>
      <c r="H58" s="3">
        <v>2059</v>
      </c>
    </row>
    <row r="59" spans="1:10" x14ac:dyDescent="0.35">
      <c r="A59" s="6"/>
      <c r="B59" s="6"/>
      <c r="C59" s="6"/>
      <c r="D59" s="1" t="s">
        <v>4</v>
      </c>
      <c r="E59" s="3">
        <v>87419.57</v>
      </c>
      <c r="F59" s="3">
        <v>1885.2750000000001</v>
      </c>
      <c r="G59" s="3">
        <v>1616</v>
      </c>
      <c r="H59" s="3">
        <v>2160</v>
      </c>
    </row>
    <row r="60" spans="1:10" x14ac:dyDescent="0.35">
      <c r="A60" s="6"/>
      <c r="B60" s="6"/>
      <c r="C60" s="6"/>
      <c r="D60" s="1" t="s">
        <v>4</v>
      </c>
      <c r="E60" s="3">
        <v>143265.465</v>
      </c>
      <c r="F60" s="3">
        <v>1866.671</v>
      </c>
      <c r="G60" s="3">
        <v>1598</v>
      </c>
      <c r="H60" s="3">
        <v>2173</v>
      </c>
    </row>
    <row r="61" spans="1:10" x14ac:dyDescent="0.35">
      <c r="A61" s="6"/>
      <c r="B61" s="6"/>
      <c r="C61" s="6"/>
      <c r="D61" s="1" t="s">
        <v>4</v>
      </c>
      <c r="E61" s="3">
        <v>58174.182000000001</v>
      </c>
      <c r="F61" s="3">
        <v>1828.4359999999999</v>
      </c>
      <c r="G61" s="3">
        <v>1625</v>
      </c>
      <c r="H61" s="3">
        <v>2042</v>
      </c>
    </row>
    <row r="62" spans="1:10" x14ac:dyDescent="0.35">
      <c r="A62" s="6" t="s">
        <v>276</v>
      </c>
      <c r="B62" s="7">
        <v>0.57222222222222219</v>
      </c>
      <c r="C62" s="8">
        <f>B62+'Control 20'!$P$2</f>
        <v>0.73888888888888882</v>
      </c>
      <c r="D62" s="1" t="s">
        <v>3</v>
      </c>
      <c r="E62" s="3">
        <v>4409.2340000000004</v>
      </c>
      <c r="F62" s="3">
        <v>2259.1439999999998</v>
      </c>
      <c r="G62" s="3">
        <v>1746</v>
      </c>
      <c r="H62" s="3">
        <v>3116</v>
      </c>
      <c r="I62">
        <f>AVERAGE(F63:F66)</f>
        <v>1758.2135000000001</v>
      </c>
      <c r="J62">
        <f>F62-I62</f>
        <v>500.93049999999971</v>
      </c>
    </row>
    <row r="63" spans="1:10" x14ac:dyDescent="0.35">
      <c r="A63" s="6"/>
      <c r="B63" s="6"/>
      <c r="C63" s="6"/>
      <c r="D63" s="1" t="s">
        <v>4</v>
      </c>
      <c r="E63" s="3">
        <v>170700.33</v>
      </c>
      <c r="F63" s="3">
        <v>1754.6220000000001</v>
      </c>
      <c r="G63" s="3">
        <v>1506</v>
      </c>
      <c r="H63" s="3">
        <v>2094</v>
      </c>
    </row>
    <row r="64" spans="1:10" x14ac:dyDescent="0.35">
      <c r="A64" s="6"/>
      <c r="B64" s="6"/>
      <c r="C64" s="6"/>
      <c r="D64" s="1" t="s">
        <v>4</v>
      </c>
      <c r="E64" s="3">
        <v>76312.39</v>
      </c>
      <c r="F64" s="3">
        <v>1712.1279999999999</v>
      </c>
      <c r="G64" s="3">
        <v>1439</v>
      </c>
      <c r="H64" s="3">
        <v>2035</v>
      </c>
    </row>
    <row r="65" spans="1:10" x14ac:dyDescent="0.35">
      <c r="A65" s="6"/>
      <c r="B65" s="6"/>
      <c r="C65" s="6"/>
      <c r="D65" s="1" t="s">
        <v>4</v>
      </c>
      <c r="E65" s="3">
        <v>67223.498999999996</v>
      </c>
      <c r="F65" s="3">
        <v>1762.0309999999999</v>
      </c>
      <c r="G65" s="3">
        <v>1523</v>
      </c>
      <c r="H65" s="3">
        <v>1988</v>
      </c>
    </row>
    <row r="66" spans="1:10" x14ac:dyDescent="0.35">
      <c r="A66" s="6"/>
      <c r="B66" s="6"/>
      <c r="C66" s="6"/>
      <c r="D66" s="1" t="s">
        <v>4</v>
      </c>
      <c r="E66" s="3">
        <v>57105.675999999999</v>
      </c>
      <c r="F66" s="3">
        <v>1804.0730000000001</v>
      </c>
      <c r="G66" s="3">
        <v>1588</v>
      </c>
      <c r="H66" s="3">
        <v>1997</v>
      </c>
    </row>
    <row r="67" spans="1:10" x14ac:dyDescent="0.35">
      <c r="A67" s="6" t="s">
        <v>277</v>
      </c>
      <c r="B67" s="7">
        <v>0.57222222222222219</v>
      </c>
      <c r="C67" s="8">
        <f>B67+'Control 20'!$P$2</f>
        <v>0.73888888888888882</v>
      </c>
      <c r="D67" s="1" t="s">
        <v>3</v>
      </c>
      <c r="E67" s="3">
        <v>1289.462</v>
      </c>
      <c r="F67" s="3">
        <v>1892.15</v>
      </c>
      <c r="G67" s="3">
        <v>1710</v>
      </c>
      <c r="H67" s="3">
        <v>2065</v>
      </c>
      <c r="I67">
        <f>AVERAGE(F68:F71)</f>
        <v>1712.0664999999999</v>
      </c>
      <c r="J67">
        <f>F67-I67</f>
        <v>180.08350000000019</v>
      </c>
    </row>
    <row r="68" spans="1:10" x14ac:dyDescent="0.35">
      <c r="A68" s="6"/>
      <c r="B68" s="6"/>
      <c r="C68" s="6"/>
      <c r="D68" s="1" t="s">
        <v>4</v>
      </c>
      <c r="E68" s="3">
        <v>61735.866000000002</v>
      </c>
      <c r="F68" s="3">
        <v>1678.069</v>
      </c>
      <c r="G68" s="3">
        <v>1509</v>
      </c>
      <c r="H68" s="3">
        <v>1901</v>
      </c>
    </row>
    <row r="69" spans="1:10" x14ac:dyDescent="0.35">
      <c r="A69" s="6"/>
      <c r="B69" s="6"/>
      <c r="C69" s="6"/>
      <c r="D69" s="1" t="s">
        <v>4</v>
      </c>
      <c r="E69" s="3">
        <v>74518.357000000004</v>
      </c>
      <c r="F69" s="3">
        <v>1671.01</v>
      </c>
      <c r="G69" s="3">
        <v>1453</v>
      </c>
      <c r="H69" s="3">
        <v>1903</v>
      </c>
    </row>
    <row r="70" spans="1:10" x14ac:dyDescent="0.35">
      <c r="A70" s="6"/>
      <c r="B70" s="6"/>
      <c r="C70" s="6"/>
      <c r="D70" s="1" t="s">
        <v>4</v>
      </c>
      <c r="E70" s="3">
        <v>64776.49</v>
      </c>
      <c r="F70" s="3">
        <v>1718.855</v>
      </c>
      <c r="G70" s="3">
        <v>1504</v>
      </c>
      <c r="H70" s="3">
        <v>1984</v>
      </c>
    </row>
    <row r="71" spans="1:10" x14ac:dyDescent="0.35">
      <c r="A71" s="6"/>
      <c r="B71" s="6"/>
      <c r="C71" s="6"/>
      <c r="D71" s="1" t="s">
        <v>4</v>
      </c>
      <c r="E71" s="3">
        <v>88523.527000000002</v>
      </c>
      <c r="F71" s="3">
        <v>1780.3320000000001</v>
      </c>
      <c r="G71" s="3">
        <v>1581</v>
      </c>
      <c r="H71" s="3">
        <v>1988</v>
      </c>
    </row>
    <row r="72" spans="1:10" x14ac:dyDescent="0.35">
      <c r="A72" s="6" t="s">
        <v>278</v>
      </c>
      <c r="B72" s="7">
        <v>0.57222222222222219</v>
      </c>
      <c r="C72" s="8">
        <f>B72+'Control 20'!$P$2</f>
        <v>0.73888888888888882</v>
      </c>
      <c r="D72" s="1" t="s">
        <v>3</v>
      </c>
      <c r="E72" s="3">
        <v>1352.9449999999999</v>
      </c>
      <c r="F72" s="3">
        <v>1925.1780000000001</v>
      </c>
      <c r="G72" s="3">
        <v>1661</v>
      </c>
      <c r="H72" s="3">
        <v>2212</v>
      </c>
      <c r="I72">
        <f>AVERAGE(F73:F76)</f>
        <v>1758.3014999999998</v>
      </c>
      <c r="J72">
        <f>F72-I72</f>
        <v>166.87650000000031</v>
      </c>
    </row>
    <row r="73" spans="1:10" x14ac:dyDescent="0.35">
      <c r="A73" s="6"/>
      <c r="B73" s="6"/>
      <c r="C73" s="6"/>
      <c r="D73" s="1" t="s">
        <v>4</v>
      </c>
      <c r="E73" s="3">
        <v>76071.646999999997</v>
      </c>
      <c r="F73" s="3">
        <v>1712.433</v>
      </c>
      <c r="G73" s="3">
        <v>1526</v>
      </c>
      <c r="H73" s="3">
        <v>1931</v>
      </c>
    </row>
    <row r="74" spans="1:10" x14ac:dyDescent="0.35">
      <c r="A74" s="6"/>
      <c r="B74" s="6"/>
      <c r="C74" s="6"/>
      <c r="D74" s="1" t="s">
        <v>4</v>
      </c>
      <c r="E74" s="3">
        <v>42219.154000000002</v>
      </c>
      <c r="F74" s="3">
        <v>1696.7619999999999</v>
      </c>
      <c r="G74" s="3">
        <v>1475</v>
      </c>
      <c r="H74" s="3">
        <v>1932</v>
      </c>
    </row>
    <row r="75" spans="1:10" x14ac:dyDescent="0.35">
      <c r="A75" s="6"/>
      <c r="B75" s="6"/>
      <c r="C75" s="6"/>
      <c r="D75" s="1" t="s">
        <v>4</v>
      </c>
      <c r="E75" s="3">
        <v>136038.21400000001</v>
      </c>
      <c r="F75" s="3">
        <v>1814.328</v>
      </c>
      <c r="G75" s="3">
        <v>1551</v>
      </c>
      <c r="H75" s="3">
        <v>2113</v>
      </c>
    </row>
    <row r="76" spans="1:10" x14ac:dyDescent="0.35">
      <c r="A76" s="6"/>
      <c r="B76" s="6"/>
      <c r="C76" s="6"/>
      <c r="D76" s="1" t="s">
        <v>4</v>
      </c>
      <c r="E76" s="3">
        <v>69650.721000000005</v>
      </c>
      <c r="F76" s="3">
        <v>1809.683</v>
      </c>
      <c r="G76" s="3">
        <v>1559</v>
      </c>
      <c r="H76" s="3">
        <v>2114</v>
      </c>
    </row>
    <row r="77" spans="1:10" x14ac:dyDescent="0.35">
      <c r="A77" s="6" t="s">
        <v>279</v>
      </c>
      <c r="B77" s="7">
        <v>0.57222222222222219</v>
      </c>
      <c r="C77" s="8">
        <f>B77+'Control 20'!$P$2</f>
        <v>0.73888888888888882</v>
      </c>
      <c r="D77" s="1" t="s">
        <v>3</v>
      </c>
      <c r="E77" s="3">
        <v>1742.0920000000001</v>
      </c>
      <c r="F77" s="3">
        <v>2020.5319999999999</v>
      </c>
      <c r="G77" s="3">
        <v>1780</v>
      </c>
      <c r="H77" s="3">
        <v>2257</v>
      </c>
      <c r="I77">
        <f>AVERAGE(F78:F81)</f>
        <v>1832.9095000000002</v>
      </c>
      <c r="J77">
        <f>F77-I77</f>
        <v>187.62249999999972</v>
      </c>
    </row>
    <row r="78" spans="1:10" x14ac:dyDescent="0.35">
      <c r="A78" s="6"/>
      <c r="B78" s="6"/>
      <c r="C78" s="6"/>
      <c r="D78" s="1" t="s">
        <v>4</v>
      </c>
      <c r="E78" s="3">
        <v>90846.042000000001</v>
      </c>
      <c r="F78" s="3">
        <v>1820.769</v>
      </c>
      <c r="G78" s="3">
        <v>1618</v>
      </c>
      <c r="H78" s="3">
        <v>2111</v>
      </c>
    </row>
    <row r="79" spans="1:10" x14ac:dyDescent="0.35">
      <c r="A79" s="6"/>
      <c r="B79" s="6"/>
      <c r="C79" s="6"/>
      <c r="D79" s="1" t="s">
        <v>4</v>
      </c>
      <c r="E79" s="3">
        <v>105280.75900000001</v>
      </c>
      <c r="F79" s="3">
        <v>1784.933</v>
      </c>
      <c r="G79" s="3">
        <v>1494</v>
      </c>
      <c r="H79" s="3">
        <v>2092</v>
      </c>
    </row>
    <row r="80" spans="1:10" x14ac:dyDescent="0.35">
      <c r="A80" s="6"/>
      <c r="B80" s="6"/>
      <c r="C80" s="6"/>
      <c r="D80" s="1" t="s">
        <v>4</v>
      </c>
      <c r="E80" s="3">
        <v>192217.19200000001</v>
      </c>
      <c r="F80" s="3">
        <v>1860.626</v>
      </c>
      <c r="G80" s="3">
        <v>1539</v>
      </c>
      <c r="H80" s="3">
        <v>2192</v>
      </c>
    </row>
    <row r="81" spans="1:10" x14ac:dyDescent="0.35">
      <c r="A81" s="6"/>
      <c r="B81" s="6"/>
      <c r="C81" s="6"/>
      <c r="D81" s="1" t="s">
        <v>4</v>
      </c>
      <c r="E81" s="3">
        <v>67493.922999999995</v>
      </c>
      <c r="F81" s="3">
        <v>1865.31</v>
      </c>
      <c r="G81" s="3">
        <v>1672</v>
      </c>
      <c r="H81" s="3">
        <v>2110</v>
      </c>
    </row>
    <row r="82" spans="1:10" x14ac:dyDescent="0.35">
      <c r="A82" s="6" t="s">
        <v>280</v>
      </c>
      <c r="B82" s="7">
        <v>0.57222222222222219</v>
      </c>
      <c r="C82" s="8">
        <f>B82+'Control 20'!$P$2</f>
        <v>0.73888888888888882</v>
      </c>
      <c r="D82" s="1" t="s">
        <v>3</v>
      </c>
      <c r="E82" s="3">
        <v>1782.491</v>
      </c>
      <c r="F82" s="3">
        <v>2026.528</v>
      </c>
      <c r="G82" s="3">
        <v>1877</v>
      </c>
      <c r="H82" s="3">
        <v>2187</v>
      </c>
      <c r="I82">
        <f>AVERAGE(F83:F86)</f>
        <v>1801.89825</v>
      </c>
      <c r="J82">
        <f>F82-I82</f>
        <v>224.62975000000006</v>
      </c>
    </row>
    <row r="83" spans="1:10" x14ac:dyDescent="0.35">
      <c r="A83" s="6"/>
      <c r="B83" s="6"/>
      <c r="C83" s="6"/>
      <c r="D83" s="1" t="s">
        <v>4</v>
      </c>
      <c r="E83" s="3">
        <v>74689.845000000001</v>
      </c>
      <c r="F83" s="3">
        <v>1748.8030000000001</v>
      </c>
      <c r="G83" s="3">
        <v>1552</v>
      </c>
      <c r="H83" s="3">
        <v>1992</v>
      </c>
    </row>
    <row r="84" spans="1:10" x14ac:dyDescent="0.35">
      <c r="A84" s="6"/>
      <c r="B84" s="6"/>
      <c r="C84" s="6"/>
      <c r="D84" s="1" t="s">
        <v>4</v>
      </c>
      <c r="E84" s="3">
        <v>100254.826</v>
      </c>
      <c r="F84" s="3">
        <v>1744.943</v>
      </c>
      <c r="G84" s="3">
        <v>1436</v>
      </c>
      <c r="H84" s="3">
        <v>2062</v>
      </c>
    </row>
    <row r="85" spans="1:10" x14ac:dyDescent="0.35">
      <c r="A85" s="6"/>
      <c r="B85" s="6"/>
      <c r="C85" s="6"/>
      <c r="D85" s="1" t="s">
        <v>4</v>
      </c>
      <c r="E85" s="3">
        <v>80968.963000000003</v>
      </c>
      <c r="F85" s="3">
        <v>1836.5350000000001</v>
      </c>
      <c r="G85" s="3">
        <v>1569</v>
      </c>
      <c r="H85" s="3">
        <v>2097</v>
      </c>
    </row>
    <row r="86" spans="1:10" x14ac:dyDescent="0.35">
      <c r="A86" s="6"/>
      <c r="B86" s="6"/>
      <c r="C86" s="6"/>
      <c r="D86" s="1" t="s">
        <v>4</v>
      </c>
      <c r="E86" s="3">
        <v>84926.391000000003</v>
      </c>
      <c r="F86" s="3">
        <v>1877.3119999999999</v>
      </c>
      <c r="G86" s="3">
        <v>1652</v>
      </c>
      <c r="H86" s="3">
        <v>2159</v>
      </c>
    </row>
    <row r="87" spans="1:10" x14ac:dyDescent="0.35">
      <c r="A87" s="6" t="s">
        <v>281</v>
      </c>
      <c r="B87" s="7">
        <v>0.57361111111111118</v>
      </c>
      <c r="C87" s="8">
        <f>B87+'Control 20'!$P$2</f>
        <v>0.74027777777777781</v>
      </c>
      <c r="D87" s="1" t="s">
        <v>3</v>
      </c>
      <c r="E87" s="3">
        <v>2362.9140000000002</v>
      </c>
      <c r="F87" s="3">
        <v>1613.7570000000001</v>
      </c>
      <c r="G87" s="3">
        <v>1413</v>
      </c>
      <c r="H87" s="3">
        <v>1990</v>
      </c>
      <c r="I87">
        <f>AVERAGE(F88:F91)</f>
        <v>1389.6209999999999</v>
      </c>
      <c r="J87">
        <f>F87-I87</f>
        <v>224.13600000000019</v>
      </c>
    </row>
    <row r="88" spans="1:10" x14ac:dyDescent="0.35">
      <c r="A88" s="6"/>
      <c r="B88" s="6"/>
      <c r="C88" s="6"/>
      <c r="D88" s="1" t="s">
        <v>4</v>
      </c>
      <c r="E88" s="3">
        <v>134427.21100000001</v>
      </c>
      <c r="F88" s="3">
        <v>1381.1369999999999</v>
      </c>
      <c r="G88" s="3">
        <v>1179</v>
      </c>
      <c r="H88" s="3">
        <v>1642</v>
      </c>
    </row>
    <row r="89" spans="1:10" x14ac:dyDescent="0.35">
      <c r="A89" s="6"/>
      <c r="B89" s="6"/>
      <c r="C89" s="6"/>
      <c r="D89" s="1" t="s">
        <v>4</v>
      </c>
      <c r="E89" s="3">
        <v>76190.37</v>
      </c>
      <c r="F89" s="3">
        <v>1410.88</v>
      </c>
      <c r="G89" s="3">
        <v>1219</v>
      </c>
      <c r="H89" s="3">
        <v>1608</v>
      </c>
    </row>
    <row r="90" spans="1:10" x14ac:dyDescent="0.35">
      <c r="A90" s="6"/>
      <c r="B90" s="6"/>
      <c r="C90" s="6"/>
      <c r="D90" s="1" t="s">
        <v>4</v>
      </c>
      <c r="E90" s="3">
        <v>90031.471999999994</v>
      </c>
      <c r="F90" s="3">
        <v>1392.174</v>
      </c>
      <c r="G90" s="3">
        <v>1184</v>
      </c>
      <c r="H90" s="3">
        <v>1602</v>
      </c>
    </row>
    <row r="91" spans="1:10" x14ac:dyDescent="0.35">
      <c r="A91" s="6"/>
      <c r="B91" s="6"/>
      <c r="C91" s="6"/>
      <c r="D91" s="1" t="s">
        <v>4</v>
      </c>
      <c r="E91" s="3">
        <v>72203.262000000002</v>
      </c>
      <c r="F91" s="3">
        <v>1374.2929999999999</v>
      </c>
      <c r="G91" s="3">
        <v>1193</v>
      </c>
      <c r="H91" s="3">
        <v>1560</v>
      </c>
    </row>
    <row r="92" spans="1:10" x14ac:dyDescent="0.35">
      <c r="A92" s="6" t="s">
        <v>282</v>
      </c>
      <c r="B92" s="7">
        <v>0.68125000000000002</v>
      </c>
      <c r="C92" s="8">
        <f>B92+'Control 20'!$P$2</f>
        <v>0.84791666666666665</v>
      </c>
      <c r="D92" s="1" t="s">
        <v>3</v>
      </c>
      <c r="E92" s="3">
        <v>3263.2289999999998</v>
      </c>
      <c r="F92" s="3">
        <v>3991.34</v>
      </c>
      <c r="G92" s="3">
        <v>1513</v>
      </c>
      <c r="H92" s="3">
        <v>9540</v>
      </c>
      <c r="I92">
        <f>AVERAGE(F93:F96)</f>
        <v>1368.5852500000001</v>
      </c>
      <c r="J92">
        <f>F92-I92</f>
        <v>2622.7547500000001</v>
      </c>
    </row>
    <row r="93" spans="1:10" x14ac:dyDescent="0.35">
      <c r="A93" s="6"/>
      <c r="B93" s="6"/>
      <c r="C93" s="6"/>
      <c r="D93" s="1" t="s">
        <v>4</v>
      </c>
      <c r="E93" s="3">
        <v>42423.620999999999</v>
      </c>
      <c r="F93" s="3">
        <v>1316.415</v>
      </c>
      <c r="G93" s="3">
        <v>1162</v>
      </c>
      <c r="H93" s="3">
        <v>1468</v>
      </c>
    </row>
    <row r="94" spans="1:10" x14ac:dyDescent="0.35">
      <c r="A94" s="6"/>
      <c r="B94" s="6"/>
      <c r="C94" s="6"/>
      <c r="D94" s="1" t="s">
        <v>4</v>
      </c>
      <c r="E94" s="3">
        <v>54810.368999999999</v>
      </c>
      <c r="F94" s="3">
        <v>1311.6959999999999</v>
      </c>
      <c r="G94" s="3">
        <v>1126</v>
      </c>
      <c r="H94" s="3">
        <v>1523</v>
      </c>
    </row>
    <row r="95" spans="1:10" x14ac:dyDescent="0.35">
      <c r="A95" s="6"/>
      <c r="B95" s="6"/>
      <c r="C95" s="6"/>
      <c r="D95" s="1" t="s">
        <v>4</v>
      </c>
      <c r="E95" s="3">
        <v>138533.04199999999</v>
      </c>
      <c r="F95" s="3">
        <v>1431.8979999999999</v>
      </c>
      <c r="G95" s="3">
        <v>1222</v>
      </c>
      <c r="H95" s="3">
        <v>1655</v>
      </c>
    </row>
    <row r="96" spans="1:10" x14ac:dyDescent="0.35">
      <c r="A96" s="6"/>
      <c r="B96" s="6"/>
      <c r="C96" s="6"/>
      <c r="D96" s="1" t="s">
        <v>4</v>
      </c>
      <c r="E96" s="3">
        <v>119311.48699999999</v>
      </c>
      <c r="F96" s="3">
        <v>1414.3320000000001</v>
      </c>
      <c r="G96" s="3">
        <v>1194</v>
      </c>
      <c r="H96" s="3">
        <v>1610</v>
      </c>
    </row>
    <row r="97" spans="1:10" x14ac:dyDescent="0.35">
      <c r="A97" s="6" t="s">
        <v>283</v>
      </c>
      <c r="B97" s="7">
        <v>0.68194444444444446</v>
      </c>
      <c r="C97" s="8">
        <f>B97+'Control 20'!$P$2</f>
        <v>0.84861111111111109</v>
      </c>
      <c r="D97" s="1" t="s">
        <v>3</v>
      </c>
      <c r="E97" s="3">
        <v>1723.954</v>
      </c>
      <c r="F97" s="3">
        <v>1874.4839999999999</v>
      </c>
      <c r="G97" s="3">
        <v>1673</v>
      </c>
      <c r="H97" s="3">
        <v>2133</v>
      </c>
      <c r="I97">
        <f>AVERAGE(F98:F101)</f>
        <v>1791.0862500000001</v>
      </c>
      <c r="J97">
        <f>F97-I97</f>
        <v>83.39774999999986</v>
      </c>
    </row>
    <row r="98" spans="1:10" x14ac:dyDescent="0.35">
      <c r="A98" s="6"/>
      <c r="B98" s="6"/>
      <c r="C98" s="6"/>
      <c r="D98" s="1" t="s">
        <v>4</v>
      </c>
      <c r="E98" s="3">
        <v>78362.008000000002</v>
      </c>
      <c r="F98" s="3">
        <v>1738.097</v>
      </c>
      <c r="G98" s="3">
        <v>1547</v>
      </c>
      <c r="H98" s="3">
        <v>2014</v>
      </c>
    </row>
    <row r="99" spans="1:10" x14ac:dyDescent="0.35">
      <c r="A99" s="6"/>
      <c r="B99" s="6"/>
      <c r="C99" s="6"/>
      <c r="D99" s="1" t="s">
        <v>4</v>
      </c>
      <c r="E99" s="3">
        <v>83944.453999999998</v>
      </c>
      <c r="F99" s="3">
        <v>1764.3209999999999</v>
      </c>
      <c r="G99" s="3">
        <v>1519</v>
      </c>
      <c r="H99" s="3">
        <v>2035</v>
      </c>
    </row>
    <row r="100" spans="1:10" x14ac:dyDescent="0.35">
      <c r="A100" s="6"/>
      <c r="B100" s="6"/>
      <c r="C100" s="6"/>
      <c r="D100" s="1" t="s">
        <v>4</v>
      </c>
      <c r="E100" s="3">
        <v>93088.584000000003</v>
      </c>
      <c r="F100" s="3">
        <v>1830.72</v>
      </c>
      <c r="G100" s="3">
        <v>1547</v>
      </c>
      <c r="H100" s="3">
        <v>2104</v>
      </c>
    </row>
    <row r="101" spans="1:10" x14ac:dyDescent="0.35">
      <c r="A101" s="6"/>
      <c r="B101" s="6"/>
      <c r="C101" s="6"/>
      <c r="D101" s="1" t="s">
        <v>4</v>
      </c>
      <c r="E101" s="3">
        <v>135057.101</v>
      </c>
      <c r="F101" s="3">
        <v>1831.2070000000001</v>
      </c>
      <c r="G101" s="3">
        <v>1615</v>
      </c>
      <c r="H101" s="3">
        <v>2196</v>
      </c>
    </row>
    <row r="102" spans="1:10" x14ac:dyDescent="0.35">
      <c r="A102" s="6" t="s">
        <v>284</v>
      </c>
      <c r="B102" s="7">
        <v>0.68194444444444446</v>
      </c>
      <c r="C102" s="8">
        <f>B102+'Control 20'!$P$2</f>
        <v>0.84861111111111109</v>
      </c>
      <c r="D102" s="1" t="s">
        <v>3</v>
      </c>
      <c r="E102" s="3">
        <v>1426.3230000000001</v>
      </c>
      <c r="F102" s="3">
        <v>2071.5659999999998</v>
      </c>
      <c r="G102" s="3">
        <v>1897</v>
      </c>
      <c r="H102" s="3">
        <v>2306</v>
      </c>
      <c r="I102">
        <f>AVERAGE(F103:F106)</f>
        <v>1856.838</v>
      </c>
      <c r="J102">
        <f>F102-I102</f>
        <v>214.72799999999984</v>
      </c>
    </row>
    <row r="103" spans="1:10" x14ac:dyDescent="0.35">
      <c r="A103" s="6"/>
      <c r="B103" s="6"/>
      <c r="C103" s="6"/>
      <c r="D103" s="1" t="s">
        <v>4</v>
      </c>
      <c r="E103" s="3">
        <v>80706.784</v>
      </c>
      <c r="F103" s="3">
        <v>1835.655</v>
      </c>
      <c r="G103" s="3">
        <v>1602</v>
      </c>
      <c r="H103" s="3">
        <v>2101</v>
      </c>
    </row>
    <row r="104" spans="1:10" x14ac:dyDescent="0.35">
      <c r="A104" s="6"/>
      <c r="B104" s="6"/>
      <c r="C104" s="6"/>
      <c r="D104" s="1" t="s">
        <v>4</v>
      </c>
      <c r="E104" s="3">
        <v>77697.490000000005</v>
      </c>
      <c r="F104" s="3">
        <v>1870.1420000000001</v>
      </c>
      <c r="G104" s="3">
        <v>1617</v>
      </c>
      <c r="H104" s="3">
        <v>2149</v>
      </c>
    </row>
    <row r="105" spans="1:10" x14ac:dyDescent="0.35">
      <c r="A105" s="6"/>
      <c r="B105" s="6"/>
      <c r="C105" s="6"/>
      <c r="D105" s="1" t="s">
        <v>4</v>
      </c>
      <c r="E105" s="3">
        <v>83971.660999999993</v>
      </c>
      <c r="F105" s="3">
        <v>1870.5229999999999</v>
      </c>
      <c r="G105" s="3">
        <v>1616</v>
      </c>
      <c r="H105" s="3">
        <v>2128</v>
      </c>
    </row>
    <row r="106" spans="1:10" x14ac:dyDescent="0.35">
      <c r="A106" s="6"/>
      <c r="B106" s="6"/>
      <c r="C106" s="6"/>
      <c r="D106" s="1" t="s">
        <v>4</v>
      </c>
      <c r="E106" s="3">
        <v>98567.971999999994</v>
      </c>
      <c r="F106" s="3">
        <v>1851.0319999999999</v>
      </c>
      <c r="G106" s="3">
        <v>1625</v>
      </c>
      <c r="H106" s="3">
        <v>2125</v>
      </c>
    </row>
    <row r="107" spans="1:10" x14ac:dyDescent="0.35">
      <c r="A107" s="6" t="s">
        <v>285</v>
      </c>
      <c r="B107" s="7">
        <v>0.68263888888888891</v>
      </c>
      <c r="C107" s="8">
        <f>B107+'Control 20'!$P$2</f>
        <v>0.84930555555555554</v>
      </c>
      <c r="D107" s="1" t="s">
        <v>3</v>
      </c>
      <c r="E107" s="3">
        <v>1799.8050000000001</v>
      </c>
      <c r="F107" s="3">
        <v>2148.259</v>
      </c>
      <c r="G107" s="3">
        <v>1836</v>
      </c>
      <c r="H107" s="3">
        <v>2455</v>
      </c>
      <c r="I107">
        <f>AVERAGE(F108:F111)</f>
        <v>1938.2055</v>
      </c>
      <c r="J107">
        <f>F107-I107</f>
        <v>210.05349999999999</v>
      </c>
    </row>
    <row r="108" spans="1:10" x14ac:dyDescent="0.35">
      <c r="A108" s="6"/>
      <c r="B108" s="6"/>
      <c r="C108" s="6"/>
      <c r="D108" s="1" t="s">
        <v>4</v>
      </c>
      <c r="E108" s="3">
        <v>110301.74400000001</v>
      </c>
      <c r="F108" s="3">
        <v>1887.13</v>
      </c>
      <c r="G108" s="3">
        <v>1624</v>
      </c>
      <c r="H108" s="3">
        <v>2179</v>
      </c>
    </row>
    <row r="109" spans="1:10" x14ac:dyDescent="0.35">
      <c r="A109" s="6"/>
      <c r="B109" s="6"/>
      <c r="C109" s="6"/>
      <c r="D109" s="1" t="s">
        <v>4</v>
      </c>
      <c r="E109" s="3">
        <v>99463.34</v>
      </c>
      <c r="F109" s="3">
        <v>1917.9929999999999</v>
      </c>
      <c r="G109" s="3">
        <v>1631</v>
      </c>
      <c r="H109" s="3">
        <v>2252</v>
      </c>
    </row>
    <row r="110" spans="1:10" x14ac:dyDescent="0.35">
      <c r="A110" s="6"/>
      <c r="B110" s="6"/>
      <c r="C110" s="6"/>
      <c r="D110" s="1" t="s">
        <v>4</v>
      </c>
      <c r="E110" s="3">
        <v>177609.33900000001</v>
      </c>
      <c r="F110" s="3">
        <v>1993.4659999999999</v>
      </c>
      <c r="G110" s="3">
        <v>1666</v>
      </c>
      <c r="H110" s="3">
        <v>2330</v>
      </c>
    </row>
    <row r="111" spans="1:10" x14ac:dyDescent="0.35">
      <c r="A111" s="6"/>
      <c r="B111" s="6"/>
      <c r="C111" s="6"/>
      <c r="D111" s="1" t="s">
        <v>4</v>
      </c>
      <c r="E111" s="3">
        <v>162834.11900000001</v>
      </c>
      <c r="F111" s="3">
        <v>1954.2329999999999</v>
      </c>
      <c r="G111" s="3">
        <v>1358</v>
      </c>
      <c r="H111" s="3">
        <v>2284</v>
      </c>
    </row>
    <row r="112" spans="1:10" x14ac:dyDescent="0.35">
      <c r="A112" s="6" t="s">
        <v>286</v>
      </c>
      <c r="B112" s="7">
        <v>0.68263888888888891</v>
      </c>
      <c r="C112" s="8">
        <f>B112+'Control 20'!$P$2</f>
        <v>0.84930555555555554</v>
      </c>
      <c r="D112" s="1" t="s">
        <v>3</v>
      </c>
      <c r="E112" s="3">
        <v>1439.5139999999999</v>
      </c>
      <c r="F112" s="3">
        <v>1984.202</v>
      </c>
      <c r="G112" s="3">
        <v>1773</v>
      </c>
      <c r="H112" s="3">
        <v>2192</v>
      </c>
      <c r="I112">
        <f>AVERAGE(F113:F116)</f>
        <v>1790.52775</v>
      </c>
      <c r="J112">
        <f>F112-I112</f>
        <v>193.67425000000003</v>
      </c>
    </row>
    <row r="113" spans="1:10" x14ac:dyDescent="0.35">
      <c r="A113" s="6"/>
      <c r="B113" s="6"/>
      <c r="C113" s="6"/>
      <c r="D113" s="1" t="s">
        <v>4</v>
      </c>
      <c r="E113" s="3">
        <v>106745.007</v>
      </c>
      <c r="F113" s="3">
        <v>1754.2729999999999</v>
      </c>
      <c r="G113" s="3">
        <v>1487</v>
      </c>
      <c r="H113" s="3">
        <v>2060</v>
      </c>
    </row>
    <row r="114" spans="1:10" x14ac:dyDescent="0.35">
      <c r="A114" s="6"/>
      <c r="B114" s="6"/>
      <c r="C114" s="6"/>
      <c r="D114" s="1" t="s">
        <v>4</v>
      </c>
      <c r="E114" s="3">
        <v>87379.995999999999</v>
      </c>
      <c r="F114" s="3">
        <v>1745.3910000000001</v>
      </c>
      <c r="G114" s="3">
        <v>1494</v>
      </c>
      <c r="H114" s="3">
        <v>2011</v>
      </c>
    </row>
    <row r="115" spans="1:10" x14ac:dyDescent="0.35">
      <c r="A115" s="6"/>
      <c r="B115" s="6"/>
      <c r="C115" s="6"/>
      <c r="D115" s="1" t="s">
        <v>4</v>
      </c>
      <c r="E115" s="3">
        <v>137563.47200000001</v>
      </c>
      <c r="F115" s="3">
        <v>1854.7639999999999</v>
      </c>
      <c r="G115" s="3">
        <v>1569</v>
      </c>
      <c r="H115" s="3">
        <v>2156</v>
      </c>
    </row>
    <row r="116" spans="1:10" x14ac:dyDescent="0.35">
      <c r="A116" s="6"/>
      <c r="B116" s="6"/>
      <c r="C116" s="6"/>
      <c r="D116" s="1" t="s">
        <v>4</v>
      </c>
      <c r="E116" s="3">
        <v>114039.864</v>
      </c>
      <c r="F116" s="3">
        <v>1807.683</v>
      </c>
      <c r="G116" s="3">
        <v>1600</v>
      </c>
      <c r="H116" s="3">
        <v>2067</v>
      </c>
    </row>
    <row r="117" spans="1:10" x14ac:dyDescent="0.35">
      <c r="A117" s="6" t="s">
        <v>287</v>
      </c>
      <c r="B117" s="7">
        <v>0.68263888888888891</v>
      </c>
      <c r="C117" s="8">
        <f>B117+'Control 20'!$P$2</f>
        <v>0.84930555555555554</v>
      </c>
      <c r="D117" s="1" t="s">
        <v>3</v>
      </c>
      <c r="E117" s="3">
        <v>2838.63</v>
      </c>
      <c r="F117" s="3">
        <v>1974.2080000000001</v>
      </c>
      <c r="G117" s="3">
        <v>1700</v>
      </c>
      <c r="H117" s="3">
        <v>2339</v>
      </c>
      <c r="I117">
        <f>AVERAGE(F118:F121)</f>
        <v>1812.87375</v>
      </c>
      <c r="J117">
        <f>F117-I117</f>
        <v>161.33425000000011</v>
      </c>
    </row>
    <row r="118" spans="1:10" x14ac:dyDescent="0.35">
      <c r="A118" s="6"/>
      <c r="B118" s="6"/>
      <c r="C118" s="6"/>
      <c r="D118" s="1" t="s">
        <v>4</v>
      </c>
      <c r="E118" s="3">
        <v>135789.22500000001</v>
      </c>
      <c r="F118" s="3">
        <v>1747.3330000000001</v>
      </c>
      <c r="G118" s="3">
        <v>1492</v>
      </c>
      <c r="H118" s="3">
        <v>2041</v>
      </c>
    </row>
    <row r="119" spans="1:10" x14ac:dyDescent="0.35">
      <c r="A119" s="6"/>
      <c r="B119" s="6"/>
      <c r="C119" s="6"/>
      <c r="D119" s="1" t="s">
        <v>4</v>
      </c>
      <c r="E119" s="3">
        <v>136979.75099999999</v>
      </c>
      <c r="F119" s="3">
        <v>1830.4380000000001</v>
      </c>
      <c r="G119" s="3">
        <v>1542</v>
      </c>
      <c r="H119" s="3">
        <v>2148</v>
      </c>
    </row>
    <row r="120" spans="1:10" x14ac:dyDescent="0.35">
      <c r="A120" s="6"/>
      <c r="B120" s="6"/>
      <c r="C120" s="6"/>
      <c r="D120" s="1" t="s">
        <v>4</v>
      </c>
      <c r="E120" s="3">
        <v>122812.162</v>
      </c>
      <c r="F120" s="3">
        <v>1851.0239999999999</v>
      </c>
      <c r="G120" s="3">
        <v>1566</v>
      </c>
      <c r="H120" s="3">
        <v>2127</v>
      </c>
    </row>
    <row r="121" spans="1:10" x14ac:dyDescent="0.35">
      <c r="A121" s="6"/>
      <c r="B121" s="6"/>
      <c r="C121" s="6"/>
      <c r="D121" s="1" t="s">
        <v>4</v>
      </c>
      <c r="E121" s="3">
        <v>115794.32399999999</v>
      </c>
      <c r="F121" s="3">
        <v>1822.7</v>
      </c>
      <c r="G121" s="3">
        <v>1608</v>
      </c>
      <c r="H121" s="3">
        <v>2117</v>
      </c>
    </row>
    <row r="122" spans="1:10" x14ac:dyDescent="0.35">
      <c r="A122" s="6" t="s">
        <v>288</v>
      </c>
      <c r="B122" s="7">
        <v>0.68263888888888891</v>
      </c>
      <c r="C122" s="8">
        <f>B122+'Control 20'!$P$2</f>
        <v>0.84930555555555554</v>
      </c>
      <c r="D122" s="1" t="s">
        <v>3</v>
      </c>
      <c r="E122" s="3">
        <v>1720.6559999999999</v>
      </c>
      <c r="F122" s="3">
        <v>2026.1990000000001</v>
      </c>
      <c r="G122" s="3">
        <v>1795</v>
      </c>
      <c r="H122" s="3">
        <v>2211</v>
      </c>
      <c r="I122">
        <f>AVERAGE(F123:F126)</f>
        <v>1792.1042499999999</v>
      </c>
      <c r="J122">
        <f>F122-I122</f>
        <v>234.0947500000002</v>
      </c>
    </row>
    <row r="123" spans="1:10" x14ac:dyDescent="0.35">
      <c r="A123" s="6"/>
      <c r="B123" s="6"/>
      <c r="C123" s="6"/>
      <c r="D123" s="1" t="s">
        <v>4</v>
      </c>
      <c r="E123" s="3">
        <v>85896.785000000003</v>
      </c>
      <c r="F123" s="3">
        <v>1759.173</v>
      </c>
      <c r="G123" s="3">
        <v>1556</v>
      </c>
      <c r="H123" s="3">
        <v>1999</v>
      </c>
    </row>
    <row r="124" spans="1:10" x14ac:dyDescent="0.35">
      <c r="A124" s="6"/>
      <c r="B124" s="6"/>
      <c r="C124" s="6"/>
      <c r="D124" s="1" t="s">
        <v>4</v>
      </c>
      <c r="E124" s="3">
        <v>118413.64599999999</v>
      </c>
      <c r="F124" s="3">
        <v>1779.797</v>
      </c>
      <c r="G124" s="3">
        <v>1506</v>
      </c>
      <c r="H124" s="3">
        <v>2084</v>
      </c>
    </row>
    <row r="125" spans="1:10" x14ac:dyDescent="0.35">
      <c r="A125" s="6"/>
      <c r="B125" s="6"/>
      <c r="C125" s="6"/>
      <c r="D125" s="1" t="s">
        <v>4</v>
      </c>
      <c r="E125" s="3">
        <v>121558.976</v>
      </c>
      <c r="F125" s="3">
        <v>1798.7619999999999</v>
      </c>
      <c r="G125" s="3">
        <v>1545</v>
      </c>
      <c r="H125" s="3">
        <v>2078</v>
      </c>
    </row>
    <row r="126" spans="1:10" x14ac:dyDescent="0.35">
      <c r="A126" s="6"/>
      <c r="B126" s="6"/>
      <c r="C126" s="6"/>
      <c r="D126" s="1" t="s">
        <v>4</v>
      </c>
      <c r="E126" s="3">
        <v>142101.32199999999</v>
      </c>
      <c r="F126" s="3">
        <v>1830.6849999999999</v>
      </c>
      <c r="G126" s="3">
        <v>1579</v>
      </c>
      <c r="H126" s="3">
        <v>2077</v>
      </c>
    </row>
    <row r="127" spans="1:10" x14ac:dyDescent="0.35">
      <c r="A127" s="6" t="s">
        <v>289</v>
      </c>
      <c r="B127" s="7">
        <v>0.68333333333333324</v>
      </c>
      <c r="C127" s="8">
        <f>B127+'Control 20'!$P$2</f>
        <v>0.84999999999999987</v>
      </c>
      <c r="D127" s="1" t="s">
        <v>3</v>
      </c>
      <c r="E127" s="3">
        <v>3135.4369999999999</v>
      </c>
      <c r="F127" s="3">
        <v>3129.4270000000001</v>
      </c>
      <c r="G127" s="3">
        <v>2014</v>
      </c>
      <c r="H127" s="3">
        <v>5045</v>
      </c>
      <c r="I127">
        <f>AVERAGE(F128:F131)</f>
        <v>1839.91075</v>
      </c>
      <c r="J127">
        <f>F127-I127</f>
        <v>1289.5162500000001</v>
      </c>
    </row>
    <row r="128" spans="1:10" x14ac:dyDescent="0.35">
      <c r="A128" s="6"/>
      <c r="B128" s="6"/>
      <c r="C128" s="6"/>
      <c r="D128" s="1" t="s">
        <v>4</v>
      </c>
      <c r="E128" s="3">
        <v>120226.64200000001</v>
      </c>
      <c r="F128" s="3">
        <v>1821.8810000000001</v>
      </c>
      <c r="G128" s="3">
        <v>1613</v>
      </c>
      <c r="H128" s="3">
        <v>2076</v>
      </c>
    </row>
    <row r="129" spans="1:10" x14ac:dyDescent="0.35">
      <c r="A129" s="6"/>
      <c r="B129" s="6"/>
      <c r="C129" s="6"/>
      <c r="D129" s="1" t="s">
        <v>4</v>
      </c>
      <c r="E129" s="3">
        <v>121014.83</v>
      </c>
      <c r="F129" s="3">
        <v>1817.182</v>
      </c>
      <c r="G129" s="3">
        <v>1540</v>
      </c>
      <c r="H129" s="3">
        <v>2105</v>
      </c>
    </row>
    <row r="130" spans="1:10" x14ac:dyDescent="0.35">
      <c r="A130" s="6"/>
      <c r="B130" s="6"/>
      <c r="C130" s="6"/>
      <c r="D130" s="1" t="s">
        <v>4</v>
      </c>
      <c r="E130" s="3">
        <v>188637.37</v>
      </c>
      <c r="F130" s="3">
        <v>1863.827</v>
      </c>
      <c r="G130" s="3">
        <v>1564</v>
      </c>
      <c r="H130" s="3">
        <v>2196</v>
      </c>
    </row>
    <row r="131" spans="1:10" x14ac:dyDescent="0.35">
      <c r="A131" s="6"/>
      <c r="B131" s="6"/>
      <c r="C131" s="6"/>
      <c r="D131" s="1" t="s">
        <v>4</v>
      </c>
      <c r="E131" s="3">
        <v>156549.23000000001</v>
      </c>
      <c r="F131" s="3">
        <v>1856.7529999999999</v>
      </c>
      <c r="G131" s="3">
        <v>1659</v>
      </c>
      <c r="H131" s="3">
        <v>2103</v>
      </c>
    </row>
    <row r="132" spans="1:10" x14ac:dyDescent="0.35">
      <c r="A132" s="6" t="s">
        <v>290</v>
      </c>
      <c r="B132" s="7">
        <v>0.68333333333333324</v>
      </c>
      <c r="C132" s="8">
        <f>B132+'Control 20'!$P$2</f>
        <v>0.84999999999999987</v>
      </c>
      <c r="D132" s="1" t="s">
        <v>3</v>
      </c>
      <c r="E132" s="3">
        <v>3546.8440000000001</v>
      </c>
      <c r="F132" s="3">
        <v>2983.5450000000001</v>
      </c>
      <c r="G132" s="3">
        <v>1891</v>
      </c>
      <c r="H132" s="3">
        <v>4876</v>
      </c>
      <c r="I132">
        <f>AVERAGE(F133:F136)</f>
        <v>1857.2865000000002</v>
      </c>
      <c r="J132">
        <f>F132-I132</f>
        <v>1126.2584999999999</v>
      </c>
    </row>
    <row r="133" spans="1:10" x14ac:dyDescent="0.35">
      <c r="A133" s="6"/>
      <c r="B133" s="6"/>
      <c r="C133" s="6"/>
      <c r="D133" s="1" t="s">
        <v>4</v>
      </c>
      <c r="E133" s="3">
        <v>94852.937999999995</v>
      </c>
      <c r="F133" s="3">
        <v>1825.7550000000001</v>
      </c>
      <c r="G133" s="3">
        <v>1600</v>
      </c>
      <c r="H133" s="3">
        <v>2090</v>
      </c>
    </row>
    <row r="134" spans="1:10" x14ac:dyDescent="0.35">
      <c r="A134" s="6"/>
      <c r="B134" s="6"/>
      <c r="C134" s="6"/>
      <c r="D134" s="1" t="s">
        <v>4</v>
      </c>
      <c r="E134" s="3">
        <v>90484.926999999996</v>
      </c>
      <c r="F134" s="3">
        <v>1805.221</v>
      </c>
      <c r="G134" s="3">
        <v>1468</v>
      </c>
      <c r="H134" s="3">
        <v>2080</v>
      </c>
    </row>
    <row r="135" spans="1:10" x14ac:dyDescent="0.35">
      <c r="A135" s="6"/>
      <c r="B135" s="6"/>
      <c r="C135" s="6"/>
      <c r="D135" s="1" t="s">
        <v>4</v>
      </c>
      <c r="E135" s="3">
        <v>164332.17000000001</v>
      </c>
      <c r="F135" s="3">
        <v>1879.453</v>
      </c>
      <c r="G135" s="3">
        <v>1577</v>
      </c>
      <c r="H135" s="3">
        <v>2210</v>
      </c>
    </row>
    <row r="136" spans="1:10" x14ac:dyDescent="0.35">
      <c r="A136" s="6"/>
      <c r="B136" s="6"/>
      <c r="C136" s="6"/>
      <c r="D136" s="1" t="s">
        <v>4</v>
      </c>
      <c r="E136" s="3">
        <v>125237.735</v>
      </c>
      <c r="F136" s="3">
        <v>1918.7170000000001</v>
      </c>
      <c r="G136" s="3">
        <v>1675</v>
      </c>
      <c r="H136" s="3">
        <v>2161</v>
      </c>
    </row>
    <row r="137" spans="1:10" x14ac:dyDescent="0.35">
      <c r="A137" s="6" t="s">
        <v>291</v>
      </c>
      <c r="B137" s="7">
        <v>0.72499999999999998</v>
      </c>
      <c r="C137" s="8">
        <f>B137+'Control 20'!$P$2</f>
        <v>0.89166666666666661</v>
      </c>
      <c r="D137" s="1" t="s">
        <v>3</v>
      </c>
      <c r="E137" s="3">
        <v>1944.086</v>
      </c>
      <c r="F137" s="3">
        <v>1954.4269999999999</v>
      </c>
      <c r="G137" s="3">
        <v>1767</v>
      </c>
      <c r="H137" s="3">
        <v>2160</v>
      </c>
      <c r="I137">
        <f>AVERAGE(F138:F141)</f>
        <v>1782.4472500000002</v>
      </c>
      <c r="J137">
        <f>F137-I137</f>
        <v>171.97974999999974</v>
      </c>
    </row>
    <row r="138" spans="1:10" x14ac:dyDescent="0.35">
      <c r="A138" s="6"/>
      <c r="B138" s="6"/>
      <c r="C138" s="6"/>
      <c r="D138" s="1" t="s">
        <v>4</v>
      </c>
      <c r="E138" s="3">
        <v>118175.376</v>
      </c>
      <c r="F138" s="3">
        <v>1779.9380000000001</v>
      </c>
      <c r="G138" s="3">
        <v>1563</v>
      </c>
      <c r="H138" s="3">
        <v>2061</v>
      </c>
    </row>
    <row r="139" spans="1:10" x14ac:dyDescent="0.35">
      <c r="A139" s="6"/>
      <c r="B139" s="6"/>
      <c r="C139" s="6"/>
      <c r="D139" s="1" t="s">
        <v>4</v>
      </c>
      <c r="E139" s="3">
        <v>125679.648</v>
      </c>
      <c r="F139" s="3">
        <v>1775.8620000000001</v>
      </c>
      <c r="G139" s="3">
        <v>1474</v>
      </c>
      <c r="H139" s="3">
        <v>2099</v>
      </c>
    </row>
    <row r="140" spans="1:10" x14ac:dyDescent="0.35">
      <c r="A140" s="6"/>
      <c r="B140" s="6"/>
      <c r="C140" s="6"/>
      <c r="D140" s="1" t="s">
        <v>4</v>
      </c>
      <c r="E140" s="3">
        <v>162155.58499999999</v>
      </c>
      <c r="F140" s="3">
        <v>1806.9870000000001</v>
      </c>
      <c r="G140" s="3">
        <v>1480</v>
      </c>
      <c r="H140" s="3">
        <v>2082</v>
      </c>
    </row>
    <row r="141" spans="1:10" x14ac:dyDescent="0.35">
      <c r="A141" s="6"/>
      <c r="B141" s="6"/>
      <c r="C141" s="6"/>
      <c r="D141" s="1" t="s">
        <v>4</v>
      </c>
      <c r="E141" s="3">
        <v>90481.629000000001</v>
      </c>
      <c r="F141" s="3">
        <v>1767.002</v>
      </c>
      <c r="G141" s="3">
        <v>1571</v>
      </c>
      <c r="H141" s="3">
        <v>1999</v>
      </c>
    </row>
    <row r="142" spans="1:10" x14ac:dyDescent="0.35">
      <c r="A142" s="6" t="s">
        <v>292</v>
      </c>
      <c r="B142" s="7">
        <v>0.72499999999999998</v>
      </c>
      <c r="C142" s="8">
        <f>B142+'Control 20'!$P$2</f>
        <v>0.89166666666666661</v>
      </c>
      <c r="D142" s="1" t="s">
        <v>3</v>
      </c>
      <c r="E142" s="1">
        <v>2829.5610000000001</v>
      </c>
      <c r="F142" s="1">
        <v>2049.6610000000001</v>
      </c>
      <c r="G142" s="1">
        <v>1853</v>
      </c>
      <c r="H142" s="1">
        <v>2317</v>
      </c>
      <c r="I142">
        <f>AVERAGE(F143:F146)</f>
        <v>1847.87725</v>
      </c>
      <c r="J142">
        <f>F142-I142</f>
        <v>201.78375000000005</v>
      </c>
    </row>
    <row r="143" spans="1:10" x14ac:dyDescent="0.35">
      <c r="A143" s="6"/>
      <c r="B143" s="6"/>
      <c r="C143" s="6"/>
      <c r="D143" s="1" t="s">
        <v>4</v>
      </c>
      <c r="E143" s="1">
        <v>91551.784</v>
      </c>
      <c r="F143" s="1">
        <v>1849.63</v>
      </c>
      <c r="G143" s="1">
        <v>1649</v>
      </c>
      <c r="H143" s="1">
        <v>2093</v>
      </c>
    </row>
    <row r="144" spans="1:10" x14ac:dyDescent="0.35">
      <c r="A144" s="6"/>
      <c r="B144" s="6"/>
      <c r="C144" s="6"/>
      <c r="D144" s="1" t="s">
        <v>4</v>
      </c>
      <c r="E144" s="1">
        <v>103501.565</v>
      </c>
      <c r="F144" s="1">
        <v>1816.4670000000001</v>
      </c>
      <c r="G144" s="1">
        <v>1483</v>
      </c>
      <c r="H144" s="1">
        <v>2112</v>
      </c>
    </row>
    <row r="145" spans="1:10" x14ac:dyDescent="0.35">
      <c r="A145" s="6"/>
      <c r="B145" s="6"/>
      <c r="C145" s="6"/>
      <c r="D145" s="1" t="s">
        <v>4</v>
      </c>
      <c r="E145" s="1">
        <v>97220.797999999995</v>
      </c>
      <c r="F145" s="1">
        <v>1926.605</v>
      </c>
      <c r="G145" s="1">
        <v>1541</v>
      </c>
      <c r="H145" s="1">
        <v>2334</v>
      </c>
    </row>
    <row r="146" spans="1:10" x14ac:dyDescent="0.35">
      <c r="A146" s="6"/>
      <c r="B146" s="6"/>
      <c r="C146" s="6"/>
      <c r="D146" s="1" t="s">
        <v>4</v>
      </c>
      <c r="E146" s="1">
        <v>79926.841</v>
      </c>
      <c r="F146" s="1">
        <v>1798.807</v>
      </c>
      <c r="G146" s="1">
        <v>1598</v>
      </c>
      <c r="H146" s="1">
        <v>1987</v>
      </c>
    </row>
    <row r="147" spans="1:10" x14ac:dyDescent="0.35">
      <c r="A147" s="6" t="s">
        <v>293</v>
      </c>
      <c r="B147" s="7">
        <v>0.72569444444444453</v>
      </c>
      <c r="C147" s="8">
        <f>B147+'Control 20'!$P$2</f>
        <v>0.89236111111111116</v>
      </c>
      <c r="D147" s="1" t="s">
        <v>3</v>
      </c>
      <c r="E147" s="1">
        <v>1851.7460000000001</v>
      </c>
      <c r="F147" s="1">
        <v>1966.9649999999999</v>
      </c>
      <c r="G147" s="1">
        <v>1744</v>
      </c>
      <c r="H147" s="1">
        <v>2157</v>
      </c>
      <c r="I147">
        <f>AVERAGE(F148:F151)</f>
        <v>1795.8570000000002</v>
      </c>
      <c r="J147">
        <f>F147-I147</f>
        <v>171.10799999999972</v>
      </c>
    </row>
    <row r="148" spans="1:10" x14ac:dyDescent="0.35">
      <c r="A148" s="6"/>
      <c r="B148" s="6"/>
      <c r="C148" s="6"/>
      <c r="D148" s="1" t="s">
        <v>4</v>
      </c>
      <c r="E148" s="1">
        <v>111131.155</v>
      </c>
      <c r="F148" s="1">
        <v>1752.575</v>
      </c>
      <c r="G148" s="1">
        <v>1497</v>
      </c>
      <c r="H148" s="1">
        <v>2052</v>
      </c>
    </row>
    <row r="149" spans="1:10" x14ac:dyDescent="0.35">
      <c r="A149" s="6"/>
      <c r="B149" s="6"/>
      <c r="C149" s="6"/>
      <c r="D149" s="1" t="s">
        <v>4</v>
      </c>
      <c r="E149" s="1">
        <v>76724.622000000003</v>
      </c>
      <c r="F149" s="1">
        <v>1780.864</v>
      </c>
      <c r="G149" s="1">
        <v>1542</v>
      </c>
      <c r="H149" s="1">
        <v>2060</v>
      </c>
    </row>
    <row r="150" spans="1:10" x14ac:dyDescent="0.35">
      <c r="A150" s="6"/>
      <c r="B150" s="6"/>
      <c r="C150" s="6"/>
      <c r="D150" s="1" t="s">
        <v>4</v>
      </c>
      <c r="E150" s="1">
        <v>139202.50700000001</v>
      </c>
      <c r="F150" s="1">
        <v>1826.492</v>
      </c>
      <c r="G150" s="1">
        <v>1526</v>
      </c>
      <c r="H150" s="1">
        <v>2116</v>
      </c>
    </row>
    <row r="151" spans="1:10" x14ac:dyDescent="0.35">
      <c r="A151" s="6"/>
      <c r="B151" s="6"/>
      <c r="C151" s="6"/>
      <c r="D151" s="1" t="s">
        <v>4</v>
      </c>
      <c r="E151" s="1">
        <v>125387.787</v>
      </c>
      <c r="F151" s="1">
        <v>1823.4970000000001</v>
      </c>
      <c r="G151" s="1">
        <v>1610</v>
      </c>
      <c r="H151" s="1">
        <v>2078</v>
      </c>
    </row>
    <row r="152" spans="1:10" x14ac:dyDescent="0.35">
      <c r="A152" s="6" t="s">
        <v>294</v>
      </c>
      <c r="B152" s="7">
        <v>0.72569444444444453</v>
      </c>
      <c r="C152" s="8">
        <f>B152+'Control 20'!$P$2</f>
        <v>0.89236111111111116</v>
      </c>
      <c r="D152" s="1" t="s">
        <v>3</v>
      </c>
      <c r="E152" s="1">
        <v>3397.616</v>
      </c>
      <c r="F152" s="1">
        <v>2529.3789999999999</v>
      </c>
      <c r="G152" s="1">
        <v>1979</v>
      </c>
      <c r="H152" s="1">
        <v>3716</v>
      </c>
      <c r="I152">
        <f>AVERAGE(F153:F156)</f>
        <v>1999.6100000000001</v>
      </c>
      <c r="J152">
        <f>F152-I152</f>
        <v>529.76899999999978</v>
      </c>
    </row>
    <row r="153" spans="1:10" x14ac:dyDescent="0.35">
      <c r="A153" s="6"/>
      <c r="B153" s="6"/>
      <c r="C153" s="6"/>
      <c r="D153" s="1" t="s">
        <v>4</v>
      </c>
      <c r="E153" s="1">
        <v>64349.417000000001</v>
      </c>
      <c r="F153" s="1">
        <v>1918.6869999999999</v>
      </c>
      <c r="G153" s="1">
        <v>1679</v>
      </c>
      <c r="H153" s="1">
        <v>2168</v>
      </c>
    </row>
    <row r="154" spans="1:10" x14ac:dyDescent="0.35">
      <c r="A154" s="6"/>
      <c r="B154" s="6"/>
      <c r="C154" s="6"/>
      <c r="D154" s="1" t="s">
        <v>4</v>
      </c>
      <c r="E154" s="1">
        <v>46143.603000000003</v>
      </c>
      <c r="F154" s="1">
        <v>1971.89</v>
      </c>
      <c r="G154" s="1">
        <v>1733</v>
      </c>
      <c r="H154" s="1">
        <v>2229</v>
      </c>
    </row>
    <row r="155" spans="1:10" x14ac:dyDescent="0.35">
      <c r="A155" s="6"/>
      <c r="B155" s="6"/>
      <c r="C155" s="6"/>
      <c r="D155" s="1" t="s">
        <v>4</v>
      </c>
      <c r="E155" s="1">
        <v>65769.144</v>
      </c>
      <c r="F155" s="1">
        <v>2098.63</v>
      </c>
      <c r="G155" s="1">
        <v>1841</v>
      </c>
      <c r="H155" s="1">
        <v>2344</v>
      </c>
    </row>
    <row r="156" spans="1:10" x14ac:dyDescent="0.35">
      <c r="A156" s="6"/>
      <c r="B156" s="6"/>
      <c r="C156" s="6"/>
      <c r="D156" s="1" t="s">
        <v>4</v>
      </c>
      <c r="E156" s="1">
        <v>50835.627999999997</v>
      </c>
      <c r="F156" s="1">
        <v>2009.2329999999999</v>
      </c>
      <c r="G156" s="1">
        <v>1789</v>
      </c>
      <c r="H156" s="1">
        <v>2278</v>
      </c>
    </row>
    <row r="157" spans="1:10" x14ac:dyDescent="0.35">
      <c r="A157" s="6" t="s">
        <v>295</v>
      </c>
      <c r="B157" s="7">
        <v>0.72638888888888886</v>
      </c>
      <c r="C157" s="8">
        <f>B157+'Control 20'!$P$2</f>
        <v>0.89305555555555549</v>
      </c>
      <c r="D157" s="1" t="s">
        <v>3</v>
      </c>
      <c r="E157" s="1">
        <v>3335.7809999999999</v>
      </c>
      <c r="F157" s="1">
        <v>2544.944</v>
      </c>
      <c r="G157" s="1">
        <v>2007</v>
      </c>
      <c r="H157" s="1">
        <v>3629</v>
      </c>
      <c r="I157">
        <f>AVERAGE(F158:F161)</f>
        <v>1954.54675</v>
      </c>
      <c r="J157">
        <f>F157-I157</f>
        <v>590.39724999999999</v>
      </c>
    </row>
    <row r="158" spans="1:10" x14ac:dyDescent="0.35">
      <c r="A158" s="6"/>
      <c r="B158" s="6"/>
      <c r="C158" s="6"/>
      <c r="D158" s="1" t="s">
        <v>4</v>
      </c>
      <c r="E158" s="1">
        <v>91335.774000000005</v>
      </c>
      <c r="F158" s="1">
        <v>1941.085</v>
      </c>
      <c r="G158" s="1">
        <v>1731</v>
      </c>
      <c r="H158" s="1">
        <v>2226</v>
      </c>
    </row>
    <row r="159" spans="1:10" x14ac:dyDescent="0.35">
      <c r="A159" s="6"/>
      <c r="B159" s="6"/>
      <c r="C159" s="6"/>
      <c r="D159" s="1" t="s">
        <v>4</v>
      </c>
      <c r="E159" s="1">
        <v>70046.464000000007</v>
      </c>
      <c r="F159" s="1">
        <v>1885.758</v>
      </c>
      <c r="G159" s="1">
        <v>1599</v>
      </c>
      <c r="H159" s="1">
        <v>2195</v>
      </c>
    </row>
    <row r="160" spans="1:10" x14ac:dyDescent="0.35">
      <c r="A160" s="6"/>
      <c r="B160" s="6"/>
      <c r="C160" s="6"/>
      <c r="D160" s="1" t="s">
        <v>4</v>
      </c>
      <c r="E160" s="1">
        <v>148937.77799999999</v>
      </c>
      <c r="F160" s="1">
        <v>2008.896</v>
      </c>
      <c r="G160" s="1">
        <v>1714</v>
      </c>
      <c r="H160" s="1">
        <v>2324</v>
      </c>
    </row>
    <row r="161" spans="1:10" x14ac:dyDescent="0.35">
      <c r="A161" s="6"/>
      <c r="B161" s="6"/>
      <c r="C161" s="6"/>
      <c r="D161" s="1" t="s">
        <v>4</v>
      </c>
      <c r="E161" s="1">
        <v>111477.43</v>
      </c>
      <c r="F161" s="1">
        <v>1982.4480000000001</v>
      </c>
      <c r="G161" s="1">
        <v>1718</v>
      </c>
      <c r="H161" s="1">
        <v>2249</v>
      </c>
    </row>
    <row r="162" spans="1:10" x14ac:dyDescent="0.35">
      <c r="A162" s="6" t="s">
        <v>296</v>
      </c>
      <c r="B162" s="7">
        <v>0.7270833333333333</v>
      </c>
      <c r="C162" s="8">
        <f>B162+'Control 20'!$P$2</f>
        <v>0.89374999999999993</v>
      </c>
      <c r="D162" s="1" t="s">
        <v>3</v>
      </c>
      <c r="E162" s="1">
        <v>3303.627</v>
      </c>
      <c r="F162" s="1">
        <v>4447.9480000000003</v>
      </c>
      <c r="G162" s="1">
        <v>1648</v>
      </c>
      <c r="H162" s="1">
        <v>9645</v>
      </c>
      <c r="I162">
        <f>AVERAGE(F163:F166)</f>
        <v>1445.3957499999999</v>
      </c>
      <c r="J162">
        <f>F162-I162</f>
        <v>3002.5522500000006</v>
      </c>
    </row>
    <row r="163" spans="1:10" x14ac:dyDescent="0.35">
      <c r="A163" s="6"/>
      <c r="B163" s="6"/>
      <c r="C163" s="6"/>
      <c r="D163" s="1" t="s">
        <v>4</v>
      </c>
      <c r="E163" s="1">
        <v>155326.549</v>
      </c>
      <c r="F163" s="1">
        <v>1436.606</v>
      </c>
      <c r="G163" s="1">
        <v>1249</v>
      </c>
      <c r="H163" s="1">
        <v>1686</v>
      </c>
    </row>
    <row r="164" spans="1:10" x14ac:dyDescent="0.35">
      <c r="A164" s="6"/>
      <c r="B164" s="6"/>
      <c r="C164" s="6"/>
      <c r="D164" s="1" t="s">
        <v>4</v>
      </c>
      <c r="E164" s="1">
        <v>105775.43700000001</v>
      </c>
      <c r="F164" s="1">
        <v>1432.3230000000001</v>
      </c>
      <c r="G164" s="1">
        <v>1221</v>
      </c>
      <c r="H164" s="1">
        <v>1665</v>
      </c>
    </row>
    <row r="165" spans="1:10" x14ac:dyDescent="0.35">
      <c r="A165" s="6"/>
      <c r="B165" s="6"/>
      <c r="C165" s="6"/>
      <c r="D165" s="1" t="s">
        <v>4</v>
      </c>
      <c r="E165" s="1">
        <v>110438.605</v>
      </c>
      <c r="F165" s="1">
        <v>1479.2180000000001</v>
      </c>
      <c r="G165" s="1">
        <v>1241</v>
      </c>
      <c r="H165" s="1">
        <v>1745</v>
      </c>
    </row>
    <row r="166" spans="1:10" x14ac:dyDescent="0.35">
      <c r="A166" s="6"/>
      <c r="B166" s="6"/>
      <c r="C166" s="6"/>
      <c r="D166" s="1" t="s">
        <v>4</v>
      </c>
      <c r="E166" s="1">
        <v>98520.153000000006</v>
      </c>
      <c r="F166" s="1">
        <v>1433.4359999999999</v>
      </c>
      <c r="G166" s="1">
        <v>1242</v>
      </c>
      <c r="H166" s="1">
        <v>1649</v>
      </c>
    </row>
    <row r="167" spans="1:10" x14ac:dyDescent="0.35">
      <c r="D167" s="1"/>
      <c r="E167" s="1"/>
      <c r="F167" s="1"/>
      <c r="G167" s="1"/>
      <c r="H167" s="1"/>
    </row>
    <row r="168" spans="1:10" x14ac:dyDescent="0.35">
      <c r="D168" s="1"/>
      <c r="E168" s="1"/>
      <c r="F168" s="1"/>
      <c r="G168" s="1"/>
      <c r="H168" s="1"/>
    </row>
    <row r="169" spans="1:10" x14ac:dyDescent="0.35">
      <c r="D169" s="1"/>
      <c r="E169" s="1"/>
      <c r="F169" s="1"/>
      <c r="G169" s="1"/>
      <c r="H169" s="1"/>
    </row>
    <row r="170" spans="1:10" x14ac:dyDescent="0.35">
      <c r="D170" s="1"/>
      <c r="E170" s="1"/>
      <c r="F170" s="1"/>
      <c r="G170" s="1"/>
      <c r="H170" s="1"/>
    </row>
    <row r="171" spans="1:10" x14ac:dyDescent="0.35">
      <c r="D171" s="1"/>
      <c r="E171" s="1"/>
      <c r="F171" s="1"/>
      <c r="G171" s="1"/>
      <c r="H171" s="1"/>
    </row>
    <row r="172" spans="1:10" x14ac:dyDescent="0.35">
      <c r="D172" s="1"/>
      <c r="E172" s="1"/>
      <c r="F172" s="1"/>
      <c r="G172" s="1"/>
      <c r="H172" s="1"/>
    </row>
    <row r="173" spans="1:10" x14ac:dyDescent="0.35">
      <c r="D173" s="1"/>
      <c r="E173" s="1"/>
      <c r="F173" s="1"/>
      <c r="G173" s="1"/>
      <c r="H173" s="1"/>
    </row>
    <row r="174" spans="1:10" x14ac:dyDescent="0.35">
      <c r="D174" s="1"/>
      <c r="E174" s="1"/>
      <c r="F174" s="1"/>
      <c r="G174" s="1"/>
      <c r="H174" s="1"/>
    </row>
    <row r="175" spans="1:10" x14ac:dyDescent="0.35">
      <c r="D175" s="1"/>
      <c r="E175" s="1"/>
      <c r="F175" s="1"/>
      <c r="G175" s="1"/>
      <c r="H175" s="1"/>
    </row>
    <row r="176" spans="1:10" x14ac:dyDescent="0.35">
      <c r="D176" s="1"/>
      <c r="E176" s="1"/>
      <c r="F176" s="1"/>
      <c r="G176" s="1"/>
      <c r="H176" s="1"/>
    </row>
    <row r="177" spans="4:8" x14ac:dyDescent="0.35">
      <c r="D177" s="1"/>
      <c r="E177" s="1"/>
      <c r="F177" s="1"/>
      <c r="G177" s="1"/>
      <c r="H177" s="1"/>
    </row>
    <row r="178" spans="4:8" x14ac:dyDescent="0.35">
      <c r="D178" s="1"/>
      <c r="E178" s="1"/>
      <c r="F178" s="1"/>
      <c r="G178" s="1"/>
      <c r="H178" s="1"/>
    </row>
    <row r="179" spans="4:8" x14ac:dyDescent="0.35">
      <c r="D179" s="1"/>
      <c r="E179" s="1"/>
      <c r="F179" s="1"/>
      <c r="G179" s="1"/>
      <c r="H179" s="1"/>
    </row>
    <row r="180" spans="4:8" x14ac:dyDescent="0.35">
      <c r="D180" s="1"/>
      <c r="E180" s="1"/>
      <c r="F180" s="1"/>
      <c r="G180" s="1"/>
      <c r="H180" s="1"/>
    </row>
    <row r="181" spans="4:8" x14ac:dyDescent="0.35">
      <c r="D181" s="1"/>
      <c r="E181" s="1"/>
      <c r="F181" s="1"/>
      <c r="G181" s="1"/>
      <c r="H181" s="1"/>
    </row>
    <row r="182" spans="4:8" x14ac:dyDescent="0.35">
      <c r="D182" s="1"/>
      <c r="E182" s="1"/>
      <c r="F182" s="1"/>
      <c r="G182" s="1"/>
      <c r="H182" s="1"/>
    </row>
    <row r="183" spans="4:8" x14ac:dyDescent="0.35">
      <c r="D183" s="1"/>
      <c r="E183" s="1"/>
      <c r="F183" s="1"/>
      <c r="G183" s="1"/>
      <c r="H183" s="1"/>
    </row>
    <row r="184" spans="4:8" x14ac:dyDescent="0.35">
      <c r="D184" s="1"/>
      <c r="E184" s="1"/>
      <c r="F184" s="1"/>
      <c r="G184" s="1"/>
      <c r="H184" s="1"/>
    </row>
    <row r="185" spans="4:8" x14ac:dyDescent="0.35">
      <c r="D185" s="1"/>
      <c r="E185" s="1"/>
      <c r="F185" s="1"/>
      <c r="G185" s="1"/>
      <c r="H185" s="1"/>
    </row>
    <row r="186" spans="4:8" x14ac:dyDescent="0.35">
      <c r="D186" s="1"/>
      <c r="E186" s="1"/>
      <c r="F186" s="1"/>
      <c r="G186" s="1"/>
      <c r="H186" s="1"/>
    </row>
    <row r="187" spans="4:8" x14ac:dyDescent="0.35">
      <c r="D187" s="1"/>
      <c r="E187" s="1"/>
      <c r="F187" s="1"/>
      <c r="G187" s="1"/>
      <c r="H187" s="1"/>
    </row>
    <row r="188" spans="4:8" x14ac:dyDescent="0.35">
      <c r="D188" s="1"/>
      <c r="E188" s="1"/>
      <c r="F188" s="1"/>
      <c r="G188" s="1"/>
      <c r="H188" s="1"/>
    </row>
    <row r="189" spans="4:8" x14ac:dyDescent="0.35">
      <c r="D189" s="1"/>
      <c r="E189" s="1"/>
      <c r="F189" s="1"/>
      <c r="G189" s="1"/>
      <c r="H189" s="1"/>
    </row>
    <row r="190" spans="4:8" x14ac:dyDescent="0.35">
      <c r="D190" s="1"/>
      <c r="E190" s="1"/>
      <c r="F190" s="1"/>
      <c r="G190" s="1"/>
      <c r="H190" s="1"/>
    </row>
    <row r="191" spans="4:8" x14ac:dyDescent="0.35">
      <c r="D191" s="1"/>
      <c r="E191" s="1"/>
      <c r="F191" s="1"/>
      <c r="G191" s="1"/>
      <c r="H191" s="1"/>
    </row>
    <row r="192" spans="4:8" x14ac:dyDescent="0.35">
      <c r="D192" s="1"/>
      <c r="E192" s="1"/>
      <c r="F192" s="1"/>
      <c r="G192" s="1"/>
      <c r="H192" s="1"/>
    </row>
    <row r="193" spans="4:8" x14ac:dyDescent="0.35">
      <c r="D193" s="1"/>
      <c r="E193" s="1"/>
      <c r="F193" s="1"/>
      <c r="G193" s="1"/>
      <c r="H193" s="1"/>
    </row>
    <row r="194" spans="4:8" x14ac:dyDescent="0.35">
      <c r="D194" s="1"/>
      <c r="E194" s="1"/>
      <c r="F194" s="1"/>
      <c r="G194" s="1"/>
      <c r="H194" s="1"/>
    </row>
    <row r="195" spans="4:8" x14ac:dyDescent="0.35">
      <c r="D195" s="1"/>
      <c r="E195" s="1"/>
      <c r="F195" s="1"/>
      <c r="G195" s="1"/>
      <c r="H195" s="1"/>
    </row>
    <row r="196" spans="4:8" x14ac:dyDescent="0.35">
      <c r="D196" s="1"/>
      <c r="E196" s="1"/>
      <c r="F196" s="1"/>
      <c r="G196" s="1"/>
      <c r="H196" s="1"/>
    </row>
    <row r="197" spans="4:8" x14ac:dyDescent="0.35">
      <c r="D197" s="1"/>
      <c r="E197" s="1"/>
      <c r="F197" s="1"/>
      <c r="G197" s="1"/>
      <c r="H197" s="1"/>
    </row>
    <row r="198" spans="4:8" x14ac:dyDescent="0.35">
      <c r="D198" s="1"/>
      <c r="E198" s="1"/>
      <c r="F198" s="1"/>
      <c r="G198" s="1"/>
      <c r="H198" s="1"/>
    </row>
    <row r="199" spans="4:8" x14ac:dyDescent="0.35">
      <c r="D199" s="1"/>
      <c r="E199" s="1"/>
      <c r="F199" s="1"/>
      <c r="G199" s="1"/>
      <c r="H199" s="1"/>
    </row>
    <row r="200" spans="4:8" x14ac:dyDescent="0.35">
      <c r="D200" s="1"/>
      <c r="E200" s="1"/>
      <c r="F200" s="1"/>
      <c r="G200" s="1"/>
      <c r="H200" s="1"/>
    </row>
    <row r="201" spans="4:8" x14ac:dyDescent="0.35">
      <c r="D201" s="1"/>
      <c r="E201" s="1"/>
      <c r="F201" s="1"/>
      <c r="G201" s="1"/>
      <c r="H201" s="1"/>
    </row>
    <row r="202" spans="4:8" x14ac:dyDescent="0.35">
      <c r="D202" s="1"/>
      <c r="E202" s="1"/>
      <c r="F202" s="1"/>
      <c r="G202" s="1"/>
      <c r="H202" s="1"/>
    </row>
    <row r="203" spans="4:8" x14ac:dyDescent="0.35">
      <c r="D203" s="1"/>
      <c r="E203" s="1"/>
      <c r="F203" s="1"/>
      <c r="G203" s="1"/>
      <c r="H203" s="1"/>
    </row>
    <row r="204" spans="4:8" x14ac:dyDescent="0.35">
      <c r="D204" s="1"/>
      <c r="E204" s="1"/>
      <c r="F204" s="1"/>
      <c r="G204" s="1"/>
      <c r="H204" s="1"/>
    </row>
    <row r="205" spans="4:8" x14ac:dyDescent="0.35">
      <c r="D205" s="1"/>
      <c r="E205" s="1"/>
      <c r="F205" s="1"/>
      <c r="G205" s="1"/>
      <c r="H205" s="1"/>
    </row>
    <row r="206" spans="4:8" x14ac:dyDescent="0.35">
      <c r="D206" s="1"/>
      <c r="E206" s="1"/>
      <c r="F206" s="1"/>
      <c r="G206" s="1"/>
      <c r="H206" s="1"/>
    </row>
    <row r="207" spans="4:8" x14ac:dyDescent="0.35">
      <c r="D207" s="1"/>
      <c r="E207" s="1"/>
      <c r="F207" s="1"/>
      <c r="G207" s="1"/>
      <c r="H207" s="1"/>
    </row>
    <row r="208" spans="4:8" x14ac:dyDescent="0.35">
      <c r="D208" s="1"/>
      <c r="E208" s="1"/>
      <c r="F208" s="1"/>
      <c r="G208" s="1"/>
      <c r="H208" s="1"/>
    </row>
    <row r="209" spans="4:8" x14ac:dyDescent="0.35">
      <c r="D209" s="1"/>
      <c r="E209" s="1"/>
      <c r="F209" s="1"/>
      <c r="G209" s="1"/>
      <c r="H209" s="1"/>
    </row>
    <row r="210" spans="4:8" x14ac:dyDescent="0.35">
      <c r="D210" s="1"/>
      <c r="E210" s="1"/>
      <c r="F210" s="1"/>
      <c r="G210" s="1"/>
      <c r="H210" s="1"/>
    </row>
    <row r="211" spans="4:8" x14ac:dyDescent="0.35">
      <c r="D211" s="1"/>
      <c r="E211" s="1"/>
      <c r="F211" s="1"/>
      <c r="G211" s="1"/>
      <c r="H211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2C8C-C4B4-4F73-A3C6-A000658E0E96}">
  <dimension ref="A1:V396"/>
  <sheetViews>
    <sheetView zoomScale="70" zoomScaleNormal="70" workbookViewId="0"/>
  </sheetViews>
  <sheetFormatPr defaultRowHeight="14.5" x14ac:dyDescent="0.35"/>
  <cols>
    <col min="1" max="1" width="30.26953125" bestFit="1" customWidth="1"/>
    <col min="3" max="3" width="14.81640625" bestFit="1" customWidth="1"/>
    <col min="4" max="4" width="10.81640625" bestFit="1" customWidth="1"/>
    <col min="5" max="5" width="9" bestFit="1" customWidth="1"/>
    <col min="6" max="6" width="14.453125" bestFit="1" customWidth="1"/>
    <col min="9" max="9" width="19.26953125" bestFit="1" customWidth="1"/>
    <col min="10" max="10" width="18.26953125" bestFit="1" customWidth="1"/>
    <col min="12" max="12" width="15.453125" bestFit="1" customWidth="1"/>
    <col min="13" max="13" width="19.1796875" bestFit="1" customWidth="1"/>
    <col min="14" max="14" width="14.81640625" bestFit="1" customWidth="1"/>
  </cols>
  <sheetData>
    <row r="1" spans="1:22" x14ac:dyDescent="0.35">
      <c r="A1" t="s">
        <v>6</v>
      </c>
      <c r="B1" t="s">
        <v>7</v>
      </c>
      <c r="C1" t="s">
        <v>8</v>
      </c>
      <c r="E1" t="s">
        <v>0</v>
      </c>
      <c r="F1" t="s">
        <v>9</v>
      </c>
      <c r="G1" t="s">
        <v>1</v>
      </c>
      <c r="H1" t="s">
        <v>2</v>
      </c>
      <c r="I1" t="s">
        <v>10</v>
      </c>
      <c r="J1" t="s">
        <v>11</v>
      </c>
      <c r="L1" t="s">
        <v>8</v>
      </c>
      <c r="M1" t="s">
        <v>11</v>
      </c>
      <c r="N1" t="s">
        <v>170</v>
      </c>
    </row>
    <row r="2" spans="1:22" x14ac:dyDescent="0.35">
      <c r="A2" t="s">
        <v>91</v>
      </c>
      <c r="B2" s="2">
        <v>0.3888888888888889</v>
      </c>
      <c r="C2" s="4">
        <f>B2+$V$2</f>
        <v>0.47222222222222221</v>
      </c>
      <c r="D2" s="1" t="s">
        <v>3</v>
      </c>
      <c r="E2" s="1">
        <v>4034.9270000000001</v>
      </c>
      <c r="F2" s="1">
        <v>4023.7150000000001</v>
      </c>
      <c r="G2" s="1">
        <v>2037</v>
      </c>
      <c r="H2" s="1">
        <v>8895</v>
      </c>
      <c r="I2">
        <f>AVERAGE(F3:F6)</f>
        <v>1836.913</v>
      </c>
      <c r="J2">
        <f>F2-I2</f>
        <v>2186.8020000000001</v>
      </c>
      <c r="L2" s="2">
        <v>0.47222222222222227</v>
      </c>
      <c r="M2">
        <f>AVERAGE(J2,J7,J12,J17,J22,J27,J32,J37,J42,J47,J52)</f>
        <v>1726.7876136363639</v>
      </c>
      <c r="N2">
        <f>STDEV(J2,J7,J12,J17,J22,J27,J32,J37,J42,J47,J52)</f>
        <v>1074.6527982913844</v>
      </c>
      <c r="V2" s="2">
        <v>8.3333333333333329E-2</v>
      </c>
    </row>
    <row r="3" spans="1:22" x14ac:dyDescent="0.35">
      <c r="D3" s="1" t="s">
        <v>4</v>
      </c>
      <c r="E3" s="1">
        <v>108334.573</v>
      </c>
      <c r="F3" s="1">
        <v>1845.5730000000001</v>
      </c>
      <c r="G3" s="1">
        <v>1621</v>
      </c>
      <c r="H3" s="1">
        <v>2133</v>
      </c>
      <c r="L3" s="2">
        <v>0.51041666666666663</v>
      </c>
      <c r="M3">
        <f>AVERAGE(J57,J62,J67,J72,J77,J82,J87,J92,J97,J102)</f>
        <v>3091.3368500000001</v>
      </c>
      <c r="N3">
        <f>STDEV(J57,J62,J67,J72,J77,J82,J87,J92,J97,J102)</f>
        <v>1371.5603875521933</v>
      </c>
    </row>
    <row r="4" spans="1:22" x14ac:dyDescent="0.35">
      <c r="D4" s="1" t="s">
        <v>4</v>
      </c>
      <c r="E4" s="1">
        <v>140607.39300000001</v>
      </c>
      <c r="F4" s="1">
        <v>1845.375</v>
      </c>
      <c r="G4" s="1">
        <v>1508</v>
      </c>
      <c r="H4" s="1">
        <v>2205</v>
      </c>
      <c r="L4" s="2">
        <v>0.5625</v>
      </c>
      <c r="M4">
        <f>AVERAGE(J107,J112,J117,J122,J127,J132,J137,J142,J147,J152)</f>
        <v>4587.6331500000006</v>
      </c>
      <c r="N4">
        <f>STDEV(J107,J112,J117,J122,J127,J132,J137,J142,J147,J152)</f>
        <v>678.14586279858815</v>
      </c>
    </row>
    <row r="5" spans="1:22" x14ac:dyDescent="0.35">
      <c r="D5" s="1" t="s">
        <v>4</v>
      </c>
      <c r="E5" s="1">
        <v>148987.24600000001</v>
      </c>
      <c r="F5" s="1">
        <v>1807.5</v>
      </c>
      <c r="G5" s="1">
        <v>1433</v>
      </c>
      <c r="H5" s="1">
        <v>2172</v>
      </c>
      <c r="L5" s="2">
        <v>0.60763888888888895</v>
      </c>
      <c r="M5">
        <f>AVERAGE(J157,J162,J167,J172,J177,J182,J187,J192,J197,J202,J207,J212,J217)</f>
        <v>5032.6488269230758</v>
      </c>
      <c r="N5">
        <f>STDEV(J157,J162,J167,J172,J177,J182,J187,J192,J197,J202,J207,J212,J217)</f>
        <v>778.65296288712227</v>
      </c>
    </row>
    <row r="6" spans="1:22" x14ac:dyDescent="0.35">
      <c r="D6" s="1" t="s">
        <v>4</v>
      </c>
      <c r="E6" s="1">
        <v>132521.87400000001</v>
      </c>
      <c r="F6" s="1">
        <v>1849.204</v>
      </c>
      <c r="G6" s="1">
        <v>1632</v>
      </c>
      <c r="H6" s="1">
        <v>2140</v>
      </c>
      <c r="L6" s="2">
        <v>0.64583333333333337</v>
      </c>
      <c r="M6">
        <f>AVERAGE(J222,J227,J232,J237,J242,J247,J252,J257,J262,J267,J272)</f>
        <v>4704.1176818181812</v>
      </c>
      <c r="N6">
        <f>STDEV(J222,J227,J232,J237,J242,J247,J252,J257,J262,J267,J272)</f>
        <v>1075.5153067621366</v>
      </c>
    </row>
    <row r="7" spans="1:22" x14ac:dyDescent="0.35">
      <c r="A7" t="s">
        <v>92</v>
      </c>
      <c r="B7" s="2">
        <v>0.38819444444444445</v>
      </c>
      <c r="C7" s="4">
        <f>B7+$V$2</f>
        <v>0.47152777777777777</v>
      </c>
      <c r="D7" s="1" t="s">
        <v>3</v>
      </c>
      <c r="E7" s="1">
        <v>2953.23</v>
      </c>
      <c r="F7" s="1">
        <v>4609.7449999999999</v>
      </c>
      <c r="G7" s="1">
        <v>1717</v>
      </c>
      <c r="H7" s="1">
        <v>9813</v>
      </c>
      <c r="I7">
        <f>AVERAGE(F8:F11)</f>
        <v>1633.4009999999998</v>
      </c>
      <c r="J7">
        <f>F7-I7</f>
        <v>2976.3440000000001</v>
      </c>
      <c r="L7" s="2">
        <v>0.75347222222222221</v>
      </c>
      <c r="M7">
        <f>AVERAGE(J277,J282,J287,J292,J297,J302,J307,J312,J317,J322,J327,J332)</f>
        <v>2898.2308958333338</v>
      </c>
      <c r="N7">
        <f>STDEV(J277,J282,J287,J292,J297,J302,J307,J312,J317,J322,J327,J332)</f>
        <v>914.61210377980672</v>
      </c>
    </row>
    <row r="8" spans="1:22" x14ac:dyDescent="0.35">
      <c r="D8" s="1" t="s">
        <v>4</v>
      </c>
      <c r="E8" s="1">
        <v>34564.83</v>
      </c>
      <c r="F8" s="1">
        <v>1518.944</v>
      </c>
      <c r="G8" s="1">
        <v>1210</v>
      </c>
      <c r="H8" s="1">
        <v>1699</v>
      </c>
      <c r="L8" s="2">
        <v>0.80208333333333337</v>
      </c>
      <c r="M8">
        <f>AVERAGE(J337,J342,J347,J352,J357,J362,J367,J372,J377,J382,J387,J392)</f>
        <v>2240.0930000000003</v>
      </c>
      <c r="N8">
        <f>STDEV(J337,J342,J347,J352,J357,J362,J367,J372,J377,J382,J387,J392)</f>
        <v>626.01959324358484</v>
      </c>
    </row>
    <row r="9" spans="1:22" x14ac:dyDescent="0.35">
      <c r="D9" s="1" t="s">
        <v>4</v>
      </c>
      <c r="E9" s="1">
        <v>71011.087</v>
      </c>
      <c r="F9" s="1">
        <v>1687.806</v>
      </c>
      <c r="G9" s="1">
        <v>1464</v>
      </c>
      <c r="H9" s="1">
        <v>1950</v>
      </c>
    </row>
    <row r="10" spans="1:22" x14ac:dyDescent="0.35">
      <c r="D10" s="1" t="s">
        <v>4</v>
      </c>
      <c r="E10" s="1">
        <v>95497.668000000005</v>
      </c>
      <c r="F10" s="1">
        <v>1594.6869999999999</v>
      </c>
      <c r="G10" s="1">
        <v>1392</v>
      </c>
      <c r="H10" s="1">
        <v>1840</v>
      </c>
    </row>
    <row r="11" spans="1:22" x14ac:dyDescent="0.35">
      <c r="D11" s="1" t="s">
        <v>4</v>
      </c>
      <c r="E11" s="1">
        <v>61468.74</v>
      </c>
      <c r="F11" s="1">
        <v>1732.1669999999999</v>
      </c>
      <c r="G11" s="1">
        <v>1522</v>
      </c>
      <c r="H11" s="1">
        <v>1955</v>
      </c>
    </row>
    <row r="12" spans="1:22" x14ac:dyDescent="0.35">
      <c r="A12" t="s">
        <v>93</v>
      </c>
      <c r="B12" s="2">
        <v>0.3888888888888889</v>
      </c>
      <c r="C12" s="4">
        <f>B12+$V$2</f>
        <v>0.47222222222222221</v>
      </c>
      <c r="D12" s="1" t="s">
        <v>3</v>
      </c>
      <c r="E12" s="1">
        <v>2930.145</v>
      </c>
      <c r="F12" s="1">
        <v>4975.2349999999997</v>
      </c>
      <c r="G12" s="1">
        <v>2030</v>
      </c>
      <c r="H12" s="1">
        <v>10649</v>
      </c>
      <c r="I12">
        <f>AVERAGE(F13:F16)</f>
        <v>1836.3822500000001</v>
      </c>
      <c r="J12">
        <f>F12-I12</f>
        <v>3138.8527499999996</v>
      </c>
    </row>
    <row r="13" spans="1:22" x14ac:dyDescent="0.35">
      <c r="D13" s="1" t="s">
        <v>4</v>
      </c>
      <c r="E13" s="1">
        <v>138249.42600000001</v>
      </c>
      <c r="F13" s="1">
        <v>1823.8409999999999</v>
      </c>
      <c r="G13" s="1">
        <v>1580</v>
      </c>
      <c r="H13" s="1">
        <v>2104</v>
      </c>
    </row>
    <row r="14" spans="1:22" x14ac:dyDescent="0.35">
      <c r="D14" s="1" t="s">
        <v>4</v>
      </c>
      <c r="E14" s="1">
        <v>102299.497</v>
      </c>
      <c r="F14" s="1">
        <v>1865.903</v>
      </c>
      <c r="G14" s="1">
        <v>1538</v>
      </c>
      <c r="H14" s="1">
        <v>2179</v>
      </c>
    </row>
    <row r="15" spans="1:22" x14ac:dyDescent="0.35">
      <c r="D15" s="1" t="s">
        <v>4</v>
      </c>
      <c r="E15" s="1">
        <v>94430.812000000005</v>
      </c>
      <c r="F15" s="1">
        <v>1831.376</v>
      </c>
      <c r="G15" s="1">
        <v>1544</v>
      </c>
      <c r="H15" s="1">
        <v>2130</v>
      </c>
    </row>
    <row r="16" spans="1:22" x14ac:dyDescent="0.35">
      <c r="D16" s="1" t="s">
        <v>4</v>
      </c>
      <c r="E16" s="1">
        <v>147161.88200000001</v>
      </c>
      <c r="F16" s="1">
        <v>1824.4090000000001</v>
      </c>
      <c r="G16" s="1">
        <v>1582</v>
      </c>
      <c r="H16" s="1">
        <v>2103</v>
      </c>
    </row>
    <row r="17" spans="1:10" x14ac:dyDescent="0.35">
      <c r="A17" t="s">
        <v>94</v>
      </c>
      <c r="B17" s="2">
        <v>0.38958333333333334</v>
      </c>
      <c r="C17" s="4">
        <f>B17+$V$2</f>
        <v>0.47291666666666665</v>
      </c>
      <c r="D17" s="1" t="s">
        <v>3</v>
      </c>
      <c r="E17" s="1">
        <v>2954.8789999999999</v>
      </c>
      <c r="F17" s="1">
        <v>2885.797</v>
      </c>
      <c r="G17" s="1">
        <v>2087</v>
      </c>
      <c r="H17" s="1">
        <v>4451</v>
      </c>
      <c r="I17">
        <f>AVERAGE(F18:F21)</f>
        <v>1912.0142499999999</v>
      </c>
      <c r="J17">
        <f>F17-I17</f>
        <v>973.78275000000008</v>
      </c>
    </row>
    <row r="18" spans="1:10" x14ac:dyDescent="0.35">
      <c r="D18" s="1" t="s">
        <v>4</v>
      </c>
      <c r="E18" s="1">
        <v>51703.788</v>
      </c>
      <c r="F18" s="1">
        <v>1894.893</v>
      </c>
      <c r="G18" s="1">
        <v>1713</v>
      </c>
      <c r="H18" s="1">
        <v>2121</v>
      </c>
    </row>
    <row r="19" spans="1:10" x14ac:dyDescent="0.35">
      <c r="D19" s="1" t="s">
        <v>4</v>
      </c>
      <c r="E19" s="1">
        <v>76361.034</v>
      </c>
      <c r="F19" s="1">
        <v>1846.5350000000001</v>
      </c>
      <c r="G19" s="1">
        <v>1571</v>
      </c>
      <c r="H19" s="1">
        <v>2164</v>
      </c>
    </row>
    <row r="20" spans="1:10" x14ac:dyDescent="0.35">
      <c r="D20" s="1" t="s">
        <v>4</v>
      </c>
      <c r="E20" s="1">
        <v>146754.59700000001</v>
      </c>
      <c r="F20" s="1">
        <v>1930.3340000000001</v>
      </c>
      <c r="G20" s="1">
        <v>1588</v>
      </c>
      <c r="H20" s="1">
        <v>2312</v>
      </c>
    </row>
    <row r="21" spans="1:10" x14ac:dyDescent="0.35">
      <c r="D21" s="1" t="s">
        <v>4</v>
      </c>
      <c r="E21" s="1">
        <v>140952.019</v>
      </c>
      <c r="F21" s="1">
        <v>1976.2950000000001</v>
      </c>
      <c r="G21" s="1">
        <v>1763</v>
      </c>
      <c r="H21" s="1">
        <v>2268</v>
      </c>
    </row>
    <row r="22" spans="1:10" x14ac:dyDescent="0.35">
      <c r="A22" t="s">
        <v>95</v>
      </c>
      <c r="B22" s="2">
        <v>0.38958333333333334</v>
      </c>
      <c r="C22" s="4">
        <f>B22+$V$2</f>
        <v>0.47291666666666665</v>
      </c>
      <c r="D22" s="1" t="s">
        <v>3</v>
      </c>
      <c r="E22" s="1">
        <v>3295.3829999999998</v>
      </c>
      <c r="F22" s="1">
        <v>3339.223</v>
      </c>
      <c r="G22" s="1">
        <v>2098</v>
      </c>
      <c r="H22" s="1">
        <v>7103</v>
      </c>
      <c r="I22">
        <f>AVERAGE(F23:F26)</f>
        <v>1913.70075</v>
      </c>
      <c r="J22">
        <f>F22-I22</f>
        <v>1425.52225</v>
      </c>
    </row>
    <row r="23" spans="1:10" x14ac:dyDescent="0.35">
      <c r="D23" s="1" t="s">
        <v>4</v>
      </c>
      <c r="E23" s="1">
        <v>109584.461</v>
      </c>
      <c r="F23" s="1">
        <v>1885.172</v>
      </c>
      <c r="G23" s="1">
        <v>1661</v>
      </c>
      <c r="H23" s="1">
        <v>2138</v>
      </c>
    </row>
    <row r="24" spans="1:10" x14ac:dyDescent="0.35">
      <c r="D24" s="1" t="s">
        <v>4</v>
      </c>
      <c r="E24" s="1">
        <v>102672.97900000001</v>
      </c>
      <c r="F24" s="1">
        <v>1923.924</v>
      </c>
      <c r="G24" s="1">
        <v>1628</v>
      </c>
      <c r="H24" s="1">
        <v>2266</v>
      </c>
    </row>
    <row r="25" spans="1:10" x14ac:dyDescent="0.35">
      <c r="D25" s="1" t="s">
        <v>4</v>
      </c>
      <c r="E25" s="1">
        <v>94770.490999999995</v>
      </c>
      <c r="F25" s="1">
        <v>1942.5039999999999</v>
      </c>
      <c r="G25" s="1">
        <v>1643</v>
      </c>
      <c r="H25" s="1">
        <v>2285</v>
      </c>
    </row>
    <row r="26" spans="1:10" x14ac:dyDescent="0.35">
      <c r="D26" s="1" t="s">
        <v>4</v>
      </c>
      <c r="E26" s="1">
        <v>130910.04700000001</v>
      </c>
      <c r="F26" s="1">
        <v>1903.203</v>
      </c>
      <c r="G26" s="1">
        <v>1665</v>
      </c>
      <c r="H26" s="1">
        <v>2215</v>
      </c>
    </row>
    <row r="27" spans="1:10" x14ac:dyDescent="0.35">
      <c r="A27" t="s">
        <v>96</v>
      </c>
      <c r="B27" s="2">
        <v>0.38958333333333334</v>
      </c>
      <c r="C27" s="4">
        <f>B27+$V$2</f>
        <v>0.47291666666666665</v>
      </c>
      <c r="D27" s="1" t="s">
        <v>3</v>
      </c>
      <c r="E27" s="1">
        <v>3158.5219999999999</v>
      </c>
      <c r="F27" s="1">
        <v>3518.674</v>
      </c>
      <c r="G27" s="1">
        <v>2186</v>
      </c>
      <c r="H27" s="1">
        <v>6216</v>
      </c>
      <c r="I27">
        <f>AVERAGE(F28:F31)</f>
        <v>2025.7874999999999</v>
      </c>
      <c r="J27">
        <f>F27-I27</f>
        <v>1492.8865000000001</v>
      </c>
    </row>
    <row r="28" spans="1:10" x14ac:dyDescent="0.35">
      <c r="D28" s="1" t="s">
        <v>4</v>
      </c>
      <c r="E28" s="1">
        <v>115131.455</v>
      </c>
      <c r="F28" s="1">
        <v>1990.549</v>
      </c>
      <c r="G28" s="1">
        <v>1759</v>
      </c>
      <c r="H28" s="1">
        <v>2265</v>
      </c>
    </row>
    <row r="29" spans="1:10" x14ac:dyDescent="0.35">
      <c r="D29" s="1" t="s">
        <v>4</v>
      </c>
      <c r="E29" s="1">
        <v>89676.952000000005</v>
      </c>
      <c r="F29" s="1">
        <v>1962.4290000000001</v>
      </c>
      <c r="G29" s="1">
        <v>1680</v>
      </c>
      <c r="H29" s="1">
        <v>2317</v>
      </c>
    </row>
    <row r="30" spans="1:10" x14ac:dyDescent="0.35">
      <c r="D30" s="1" t="s">
        <v>4</v>
      </c>
      <c r="E30" s="1">
        <v>126238.63400000001</v>
      </c>
      <c r="F30" s="1">
        <v>2059.0230000000001</v>
      </c>
      <c r="G30" s="1">
        <v>1720</v>
      </c>
      <c r="H30" s="1">
        <v>2465</v>
      </c>
    </row>
    <row r="31" spans="1:10" x14ac:dyDescent="0.35">
      <c r="D31" s="1" t="s">
        <v>4</v>
      </c>
      <c r="E31" s="1">
        <v>126828.95</v>
      </c>
      <c r="F31" s="1">
        <v>2091.1489999999999</v>
      </c>
      <c r="G31" s="1">
        <v>1832</v>
      </c>
      <c r="H31" s="1">
        <v>2387</v>
      </c>
    </row>
    <row r="32" spans="1:10" x14ac:dyDescent="0.35">
      <c r="A32" t="s">
        <v>97</v>
      </c>
      <c r="B32" s="2">
        <v>0.38958333333333334</v>
      </c>
      <c r="C32" s="4">
        <f>B32+$V$2</f>
        <v>0.47291666666666665</v>
      </c>
      <c r="D32" s="1" t="s">
        <v>3</v>
      </c>
      <c r="E32" s="1">
        <v>3836.2310000000002</v>
      </c>
      <c r="F32" s="1">
        <v>5444.1540000000005</v>
      </c>
      <c r="G32" s="1">
        <v>2326</v>
      </c>
      <c r="H32" s="1">
        <v>13302</v>
      </c>
      <c r="I32">
        <f>AVERAGE(F33:F36)</f>
        <v>1972.085</v>
      </c>
      <c r="J32">
        <f>F32-I32</f>
        <v>3472.0690000000004</v>
      </c>
    </row>
    <row r="33" spans="1:10" x14ac:dyDescent="0.35">
      <c r="D33" s="1" t="s">
        <v>4</v>
      </c>
      <c r="E33" s="1">
        <v>91423.167000000001</v>
      </c>
      <c r="F33" s="1">
        <v>1945.0450000000001</v>
      </c>
      <c r="G33" s="1">
        <v>1742</v>
      </c>
      <c r="H33" s="1">
        <v>2195</v>
      </c>
    </row>
    <row r="34" spans="1:10" x14ac:dyDescent="0.35">
      <c r="D34" s="1" t="s">
        <v>4</v>
      </c>
      <c r="E34" s="1">
        <v>103964.914</v>
      </c>
      <c r="F34" s="1">
        <v>1951.85</v>
      </c>
      <c r="G34" s="1">
        <v>1636</v>
      </c>
      <c r="H34" s="1">
        <v>2297</v>
      </c>
    </row>
    <row r="35" spans="1:10" x14ac:dyDescent="0.35">
      <c r="D35" s="1" t="s">
        <v>4</v>
      </c>
      <c r="E35" s="1">
        <v>131155.73800000001</v>
      </c>
      <c r="F35" s="1">
        <v>2008.432</v>
      </c>
      <c r="G35" s="1">
        <v>1668</v>
      </c>
      <c r="H35" s="1">
        <v>2355</v>
      </c>
    </row>
    <row r="36" spans="1:10" x14ac:dyDescent="0.35">
      <c r="D36" s="1" t="s">
        <v>4</v>
      </c>
      <c r="E36" s="1">
        <v>101775.137</v>
      </c>
      <c r="F36" s="1">
        <v>1983.0129999999999</v>
      </c>
      <c r="G36" s="1">
        <v>1758</v>
      </c>
      <c r="H36" s="1">
        <v>2264</v>
      </c>
    </row>
    <row r="37" spans="1:10" x14ac:dyDescent="0.35">
      <c r="A37" t="s">
        <v>98</v>
      </c>
      <c r="B37" s="2">
        <v>0.39027777777777778</v>
      </c>
      <c r="C37" s="4">
        <f>B37+$V$2</f>
        <v>0.47361111111111109</v>
      </c>
      <c r="D37" s="1" t="s">
        <v>3</v>
      </c>
      <c r="E37" s="1">
        <v>2869.9589999999998</v>
      </c>
      <c r="F37" s="1">
        <v>2518.817</v>
      </c>
      <c r="G37" s="1">
        <v>1991</v>
      </c>
      <c r="H37" s="1">
        <v>3277</v>
      </c>
      <c r="I37">
        <f>AVERAGE(F38:F41)</f>
        <v>2033.2230000000002</v>
      </c>
      <c r="J37">
        <f>F37-I37</f>
        <v>485.59399999999982</v>
      </c>
    </row>
    <row r="38" spans="1:10" x14ac:dyDescent="0.35">
      <c r="D38" s="1" t="s">
        <v>4</v>
      </c>
      <c r="E38" s="1">
        <v>41731.071000000004</v>
      </c>
      <c r="F38" s="1">
        <v>1929.944</v>
      </c>
      <c r="G38" s="1">
        <v>1682</v>
      </c>
      <c r="H38" s="1">
        <v>2158</v>
      </c>
    </row>
    <row r="39" spans="1:10" x14ac:dyDescent="0.35">
      <c r="D39" s="1" t="s">
        <v>4</v>
      </c>
      <c r="E39" s="1">
        <v>54866.432000000001</v>
      </c>
      <c r="F39" s="1">
        <v>2088.96</v>
      </c>
      <c r="G39" s="1">
        <v>1774</v>
      </c>
      <c r="H39" s="1">
        <v>2432</v>
      </c>
    </row>
    <row r="40" spans="1:10" x14ac:dyDescent="0.35">
      <c r="D40" s="1" t="s">
        <v>4</v>
      </c>
      <c r="E40" s="1">
        <v>49089.413</v>
      </c>
      <c r="F40" s="1">
        <v>2145.116</v>
      </c>
      <c r="G40" s="1">
        <v>1871</v>
      </c>
      <c r="H40" s="1">
        <v>2428</v>
      </c>
    </row>
    <row r="41" spans="1:10" x14ac:dyDescent="0.35">
      <c r="D41" s="1" t="s">
        <v>4</v>
      </c>
      <c r="E41" s="1">
        <v>57958.997000000003</v>
      </c>
      <c r="F41" s="1">
        <v>1968.8720000000001</v>
      </c>
      <c r="G41" s="1">
        <v>1781</v>
      </c>
      <c r="H41" s="1">
        <v>2193</v>
      </c>
    </row>
    <row r="42" spans="1:10" x14ac:dyDescent="0.35">
      <c r="A42" t="s">
        <v>99</v>
      </c>
      <c r="B42" s="2">
        <v>0.39027777777777778</v>
      </c>
      <c r="C42" s="4">
        <f>B42+$V$2</f>
        <v>0.47361111111111109</v>
      </c>
      <c r="D42" s="1" t="s">
        <v>3</v>
      </c>
      <c r="E42" s="1">
        <v>3212.9360000000001</v>
      </c>
      <c r="F42" s="1">
        <v>3460.587</v>
      </c>
      <c r="G42" s="1">
        <v>2116</v>
      </c>
      <c r="H42" s="1">
        <v>5903</v>
      </c>
      <c r="I42">
        <f>AVERAGE(F43:F46)</f>
        <v>2045.6480000000001</v>
      </c>
      <c r="J42">
        <f>F42-I42</f>
        <v>1414.9389999999999</v>
      </c>
    </row>
    <row r="43" spans="1:10" x14ac:dyDescent="0.35">
      <c r="D43" s="1" t="s">
        <v>4</v>
      </c>
      <c r="E43" s="1">
        <v>80504.789999999994</v>
      </c>
      <c r="F43" s="1">
        <v>2003.1020000000001</v>
      </c>
      <c r="G43" s="1">
        <v>1777</v>
      </c>
      <c r="H43" s="1">
        <v>2279</v>
      </c>
    </row>
    <row r="44" spans="1:10" x14ac:dyDescent="0.35">
      <c r="D44" s="1" t="s">
        <v>4</v>
      </c>
      <c r="E44" s="1">
        <v>101224.39599999999</v>
      </c>
      <c r="F44" s="1">
        <v>2029.7940000000001</v>
      </c>
      <c r="G44" s="1">
        <v>1699</v>
      </c>
      <c r="H44" s="1">
        <v>2417</v>
      </c>
    </row>
    <row r="45" spans="1:10" x14ac:dyDescent="0.35">
      <c r="D45" s="1" t="s">
        <v>4</v>
      </c>
      <c r="E45" s="1">
        <v>95294.85</v>
      </c>
      <c r="F45" s="1">
        <v>2080.136</v>
      </c>
      <c r="G45" s="1">
        <v>1718</v>
      </c>
      <c r="H45" s="1">
        <v>2373</v>
      </c>
    </row>
    <row r="46" spans="1:10" x14ac:dyDescent="0.35">
      <c r="D46" s="1" t="s">
        <v>4</v>
      </c>
      <c r="E46" s="1">
        <v>62815.913999999997</v>
      </c>
      <c r="F46" s="1">
        <v>2069.56</v>
      </c>
      <c r="G46" s="1">
        <v>1854</v>
      </c>
      <c r="H46" s="1">
        <v>2306</v>
      </c>
    </row>
    <row r="47" spans="1:10" x14ac:dyDescent="0.35">
      <c r="A47" t="s">
        <v>168</v>
      </c>
      <c r="B47" s="2">
        <v>0.39027777777777778</v>
      </c>
      <c r="C47" s="4">
        <f>B47+$V$2</f>
        <v>0.47361111111111109</v>
      </c>
      <c r="D47" s="1" t="s">
        <v>3</v>
      </c>
      <c r="E47" s="1">
        <v>2854.2939999999999</v>
      </c>
      <c r="F47" s="1">
        <v>2351.0430000000001</v>
      </c>
      <c r="G47" s="1">
        <v>2026</v>
      </c>
      <c r="H47" s="1">
        <v>2573</v>
      </c>
      <c r="I47">
        <f>AVERAGE(F48:F51)</f>
        <v>2045.6480000000001</v>
      </c>
      <c r="J47">
        <f>F47-I47</f>
        <v>305.39499999999998</v>
      </c>
    </row>
    <row r="48" spans="1:10" x14ac:dyDescent="0.35">
      <c r="D48" s="1" t="s">
        <v>4</v>
      </c>
      <c r="E48" s="1">
        <v>80504.789999999994</v>
      </c>
      <c r="F48" s="1">
        <v>2003.1020000000001</v>
      </c>
      <c r="G48" s="1">
        <v>1777</v>
      </c>
      <c r="H48" s="1">
        <v>2279</v>
      </c>
    </row>
    <row r="49" spans="1:10" x14ac:dyDescent="0.35">
      <c r="D49" s="1" t="s">
        <v>4</v>
      </c>
      <c r="E49" s="1">
        <v>101224.39599999999</v>
      </c>
      <c r="F49" s="1">
        <v>2029.7940000000001</v>
      </c>
      <c r="G49" s="1">
        <v>1699</v>
      </c>
      <c r="H49" s="1">
        <v>2417</v>
      </c>
    </row>
    <row r="50" spans="1:10" x14ac:dyDescent="0.35">
      <c r="D50" s="1" t="s">
        <v>4</v>
      </c>
      <c r="E50" s="1">
        <v>95294.85</v>
      </c>
      <c r="F50" s="1">
        <v>2080.136</v>
      </c>
      <c r="G50" s="1">
        <v>1718</v>
      </c>
      <c r="H50" s="1">
        <v>2373</v>
      </c>
    </row>
    <row r="51" spans="1:10" x14ac:dyDescent="0.35">
      <c r="D51" s="1" t="s">
        <v>4</v>
      </c>
      <c r="E51" s="1">
        <v>62815.913999999997</v>
      </c>
      <c r="F51" s="1">
        <v>2069.56</v>
      </c>
      <c r="G51" s="1">
        <v>1854</v>
      </c>
      <c r="H51" s="1">
        <v>2306</v>
      </c>
    </row>
    <row r="52" spans="1:10" x14ac:dyDescent="0.35">
      <c r="A52" t="s">
        <v>100</v>
      </c>
      <c r="B52" s="2">
        <v>0.39027777777777778</v>
      </c>
      <c r="C52" s="4">
        <f>B52+$V$2</f>
        <v>0.47361111111111109</v>
      </c>
      <c r="D52" s="1" t="s">
        <v>3</v>
      </c>
      <c r="E52" s="1">
        <v>2839.4540000000002</v>
      </c>
      <c r="F52" s="1">
        <v>3130.0509999999999</v>
      </c>
      <c r="G52" s="1">
        <v>2148</v>
      </c>
      <c r="H52" s="1">
        <v>4833</v>
      </c>
      <c r="I52">
        <f>AVERAGE(F53:F56)</f>
        <v>2007.5745000000002</v>
      </c>
      <c r="J52">
        <f>F52-I52</f>
        <v>1122.4764999999998</v>
      </c>
    </row>
    <row r="53" spans="1:10" x14ac:dyDescent="0.35">
      <c r="D53" s="1" t="s">
        <v>4</v>
      </c>
      <c r="E53" s="1">
        <v>58681.226999999999</v>
      </c>
      <c r="F53" s="1">
        <v>1980.125</v>
      </c>
      <c r="G53" s="1">
        <v>1698</v>
      </c>
      <c r="H53" s="1">
        <v>2294</v>
      </c>
    </row>
    <row r="54" spans="1:10" x14ac:dyDescent="0.35">
      <c r="D54" s="1" t="s">
        <v>4</v>
      </c>
      <c r="E54" s="1">
        <v>68220.275999999998</v>
      </c>
      <c r="F54" s="1">
        <v>1957.046</v>
      </c>
      <c r="G54" s="1">
        <v>1700</v>
      </c>
      <c r="H54" s="1">
        <v>2232</v>
      </c>
    </row>
    <row r="55" spans="1:10" x14ac:dyDescent="0.35">
      <c r="D55" s="1" t="s">
        <v>4</v>
      </c>
      <c r="E55" s="1">
        <v>104537.916</v>
      </c>
      <c r="F55" s="1">
        <v>2083.0889999999999</v>
      </c>
      <c r="G55" s="1">
        <v>1777</v>
      </c>
      <c r="H55" s="1">
        <v>2379</v>
      </c>
    </row>
    <row r="56" spans="1:10" x14ac:dyDescent="0.35">
      <c r="D56" s="1" t="s">
        <v>4</v>
      </c>
      <c r="E56" s="1">
        <v>97233.99</v>
      </c>
      <c r="F56" s="1">
        <v>2010.038</v>
      </c>
      <c r="G56" s="1">
        <v>1799</v>
      </c>
      <c r="H56" s="1">
        <v>2384</v>
      </c>
    </row>
    <row r="57" spans="1:10" x14ac:dyDescent="0.35">
      <c r="A57" t="s">
        <v>101</v>
      </c>
      <c r="B57" s="2">
        <v>0.42638888888888887</v>
      </c>
      <c r="C57" s="4">
        <f>B57+$V$2</f>
        <v>0.50972222222222219</v>
      </c>
      <c r="D57" s="1" t="s">
        <v>3</v>
      </c>
      <c r="E57" s="1">
        <v>1952.3309999999999</v>
      </c>
      <c r="F57" s="1">
        <v>2322.6019999999999</v>
      </c>
      <c r="G57" s="1">
        <v>2054</v>
      </c>
      <c r="H57" s="1">
        <v>2620</v>
      </c>
      <c r="I57">
        <f>AVERAGE(F58:F61)</f>
        <v>2010.931</v>
      </c>
      <c r="J57">
        <f>F57-I57</f>
        <v>311.67099999999982</v>
      </c>
    </row>
    <row r="58" spans="1:10" x14ac:dyDescent="0.35">
      <c r="D58" s="1" t="s">
        <v>4</v>
      </c>
      <c r="E58" s="1">
        <v>43993.400999999998</v>
      </c>
      <c r="F58" s="1">
        <v>1861.2460000000001</v>
      </c>
      <c r="G58" s="1">
        <v>1681</v>
      </c>
      <c r="H58" s="1">
        <v>2100</v>
      </c>
    </row>
    <row r="59" spans="1:10" x14ac:dyDescent="0.35">
      <c r="D59" s="1" t="s">
        <v>4</v>
      </c>
      <c r="E59" s="1">
        <v>53516.785000000003</v>
      </c>
      <c r="F59" s="1">
        <v>1997.96</v>
      </c>
      <c r="G59" s="1">
        <v>1746</v>
      </c>
      <c r="H59" s="1">
        <v>2371</v>
      </c>
    </row>
    <row r="60" spans="1:10" x14ac:dyDescent="0.35">
      <c r="D60" s="1" t="s">
        <v>4</v>
      </c>
      <c r="E60" s="1">
        <v>53326.332999999999</v>
      </c>
      <c r="F60" s="1">
        <v>2176.5349999999999</v>
      </c>
      <c r="G60" s="1">
        <v>1930</v>
      </c>
      <c r="H60" s="1">
        <v>2500</v>
      </c>
    </row>
    <row r="61" spans="1:10" x14ac:dyDescent="0.35">
      <c r="D61" s="1" t="s">
        <v>4</v>
      </c>
      <c r="E61" s="1">
        <v>56475.786</v>
      </c>
      <c r="F61" s="1">
        <v>2007.9829999999999</v>
      </c>
      <c r="G61" s="1">
        <v>1778</v>
      </c>
      <c r="H61" s="1">
        <v>2271</v>
      </c>
    </row>
    <row r="62" spans="1:10" x14ac:dyDescent="0.35">
      <c r="A62" t="s">
        <v>102</v>
      </c>
      <c r="B62" s="2">
        <v>0.42638888888888887</v>
      </c>
      <c r="C62" s="4">
        <f>B62+$V$2</f>
        <v>0.50972222222222219</v>
      </c>
      <c r="D62" s="1" t="s">
        <v>3</v>
      </c>
      <c r="E62" s="1">
        <v>3237.67</v>
      </c>
      <c r="F62" s="1">
        <v>4914.3540000000003</v>
      </c>
      <c r="G62" s="1">
        <v>2339</v>
      </c>
      <c r="H62" s="1">
        <v>10348</v>
      </c>
      <c r="I62">
        <f>AVERAGE(F63:F66)</f>
        <v>1940.8394999999998</v>
      </c>
      <c r="J62">
        <f>F62-I62</f>
        <v>2973.5145000000002</v>
      </c>
    </row>
    <row r="63" spans="1:10" x14ac:dyDescent="0.35">
      <c r="D63" s="1" t="s">
        <v>4</v>
      </c>
      <c r="E63" s="1">
        <v>87017.231</v>
      </c>
      <c r="F63" s="1">
        <v>1876.415</v>
      </c>
      <c r="G63" s="1">
        <v>1683</v>
      </c>
      <c r="H63" s="1">
        <v>2113</v>
      </c>
    </row>
    <row r="64" spans="1:10" x14ac:dyDescent="0.35">
      <c r="D64" s="1" t="s">
        <v>4</v>
      </c>
      <c r="E64" s="1">
        <v>100558.22900000001</v>
      </c>
      <c r="F64" s="1">
        <v>1913.8030000000001</v>
      </c>
      <c r="G64" s="1">
        <v>1587</v>
      </c>
      <c r="H64" s="1">
        <v>2263</v>
      </c>
    </row>
    <row r="65" spans="1:10" x14ac:dyDescent="0.35">
      <c r="D65" s="1" t="s">
        <v>4</v>
      </c>
      <c r="E65" s="1">
        <v>154893.70600000001</v>
      </c>
      <c r="F65" s="1">
        <v>1967.588</v>
      </c>
      <c r="G65" s="1">
        <v>1669</v>
      </c>
      <c r="H65" s="1">
        <v>2317</v>
      </c>
    </row>
    <row r="66" spans="1:10" x14ac:dyDescent="0.35">
      <c r="D66" s="1" t="s">
        <v>4</v>
      </c>
      <c r="E66" s="1">
        <v>161878.565</v>
      </c>
      <c r="F66" s="1">
        <v>2005.5519999999999</v>
      </c>
      <c r="G66" s="1">
        <v>1728</v>
      </c>
      <c r="H66" s="1">
        <v>2336</v>
      </c>
    </row>
    <row r="67" spans="1:10" x14ac:dyDescent="0.35">
      <c r="A67" t="s">
        <v>103</v>
      </c>
      <c r="B67" s="2">
        <v>0.42708333333333331</v>
      </c>
      <c r="C67" s="4">
        <f>B67+$V$2</f>
        <v>0.51041666666666663</v>
      </c>
      <c r="D67" s="1" t="s">
        <v>3</v>
      </c>
      <c r="E67" s="1">
        <v>3151.9259999999999</v>
      </c>
      <c r="F67" s="1">
        <v>3507.259</v>
      </c>
      <c r="G67" s="1">
        <v>1999</v>
      </c>
      <c r="H67" s="1">
        <v>5839</v>
      </c>
      <c r="I67">
        <f>AVERAGE(F68:F71)</f>
        <v>2026.62625</v>
      </c>
      <c r="J67">
        <f>F67-I67</f>
        <v>1480.63275</v>
      </c>
    </row>
    <row r="68" spans="1:10" x14ac:dyDescent="0.35">
      <c r="D68" s="1" t="s">
        <v>4</v>
      </c>
      <c r="E68" s="1">
        <v>77083.263999999996</v>
      </c>
      <c r="F68" s="1">
        <v>1973.441</v>
      </c>
      <c r="G68" s="1">
        <v>1679</v>
      </c>
      <c r="H68" s="1">
        <v>2270</v>
      </c>
    </row>
    <row r="69" spans="1:10" x14ac:dyDescent="0.35">
      <c r="D69" s="1" t="s">
        <v>4</v>
      </c>
      <c r="E69" s="1">
        <v>72642.701000000001</v>
      </c>
      <c r="F69" s="1">
        <v>2042.4960000000001</v>
      </c>
      <c r="G69" s="1">
        <v>1781</v>
      </c>
      <c r="H69" s="1">
        <v>2325</v>
      </c>
    </row>
    <row r="70" spans="1:10" x14ac:dyDescent="0.35">
      <c r="D70" s="1" t="s">
        <v>4</v>
      </c>
      <c r="E70" s="1">
        <v>94050.733999999997</v>
      </c>
      <c r="F70" s="1">
        <v>2094.1750000000002</v>
      </c>
      <c r="G70" s="1">
        <v>1778</v>
      </c>
      <c r="H70" s="1">
        <v>2377</v>
      </c>
    </row>
    <row r="71" spans="1:10" x14ac:dyDescent="0.35">
      <c r="D71" s="1" t="s">
        <v>4</v>
      </c>
      <c r="E71" s="1">
        <v>65159.040999999997</v>
      </c>
      <c r="F71" s="1">
        <v>1996.393</v>
      </c>
      <c r="G71" s="1">
        <v>1766</v>
      </c>
      <c r="H71" s="1">
        <v>2254</v>
      </c>
    </row>
    <row r="72" spans="1:10" x14ac:dyDescent="0.35">
      <c r="A72" t="s">
        <v>104</v>
      </c>
      <c r="B72" s="2">
        <v>0.42708333333333331</v>
      </c>
      <c r="C72" s="4">
        <f>B72+$V$2</f>
        <v>0.51041666666666663</v>
      </c>
      <c r="D72" s="1" t="s">
        <v>3</v>
      </c>
      <c r="E72" s="1">
        <v>3710.0880000000002</v>
      </c>
      <c r="F72" s="1">
        <v>5685.9690000000001</v>
      </c>
      <c r="G72" s="1">
        <v>2263</v>
      </c>
      <c r="H72" s="1">
        <v>12779</v>
      </c>
      <c r="I72">
        <f>AVERAGE(F73:F76)</f>
        <v>1945.08725</v>
      </c>
      <c r="J72">
        <f>F72-I72</f>
        <v>3740.88175</v>
      </c>
    </row>
    <row r="73" spans="1:10" x14ac:dyDescent="0.35">
      <c r="D73" s="1" t="s">
        <v>4</v>
      </c>
      <c r="E73" s="1">
        <v>104356.534</v>
      </c>
      <c r="F73" s="1">
        <v>1886.579</v>
      </c>
      <c r="G73" s="1">
        <v>1652</v>
      </c>
      <c r="H73" s="1">
        <v>2197</v>
      </c>
    </row>
    <row r="74" spans="1:10" x14ac:dyDescent="0.35">
      <c r="D74" s="1" t="s">
        <v>4</v>
      </c>
      <c r="E74" s="1">
        <v>109488.823</v>
      </c>
      <c r="F74" s="1">
        <v>1919.81</v>
      </c>
      <c r="G74" s="1">
        <v>1574</v>
      </c>
      <c r="H74" s="1">
        <v>2262</v>
      </c>
    </row>
    <row r="75" spans="1:10" x14ac:dyDescent="0.35">
      <c r="D75" s="1" t="s">
        <v>4</v>
      </c>
      <c r="E75" s="1">
        <v>108412.897</v>
      </c>
      <c r="F75" s="1">
        <v>1996.2560000000001</v>
      </c>
      <c r="G75" s="1">
        <v>1693</v>
      </c>
      <c r="H75" s="1">
        <v>2318</v>
      </c>
    </row>
    <row r="76" spans="1:10" x14ac:dyDescent="0.35">
      <c r="D76" s="1" t="s">
        <v>4</v>
      </c>
      <c r="E76" s="1">
        <v>102796.648</v>
      </c>
      <c r="F76" s="1">
        <v>1977.704</v>
      </c>
      <c r="G76" s="1">
        <v>1728</v>
      </c>
      <c r="H76" s="1">
        <v>2254</v>
      </c>
    </row>
    <row r="77" spans="1:10" x14ac:dyDescent="0.35">
      <c r="A77" t="s">
        <v>105</v>
      </c>
      <c r="B77" s="2">
        <v>0.42708333333333331</v>
      </c>
      <c r="C77" s="4">
        <f>B77+$V$2</f>
        <v>0.51041666666666663</v>
      </c>
      <c r="D77" s="1" t="s">
        <v>3</v>
      </c>
      <c r="E77" s="1">
        <v>3522.9349999999999</v>
      </c>
      <c r="F77" s="1">
        <v>6602.88</v>
      </c>
      <c r="G77" s="1">
        <v>2233</v>
      </c>
      <c r="H77" s="1">
        <v>15016</v>
      </c>
      <c r="I77">
        <f>AVERAGE(F78:F81)</f>
        <v>1998.8537499999998</v>
      </c>
      <c r="J77">
        <f>F77-I77</f>
        <v>4604.0262500000008</v>
      </c>
    </row>
    <row r="78" spans="1:10" x14ac:dyDescent="0.35">
      <c r="D78" s="1" t="s">
        <v>4</v>
      </c>
      <c r="E78" s="1">
        <v>86187.820999999996</v>
      </c>
      <c r="F78" s="1">
        <v>1903.9659999999999</v>
      </c>
      <c r="G78" s="1">
        <v>1663</v>
      </c>
      <c r="H78" s="1">
        <v>2228</v>
      </c>
    </row>
    <row r="79" spans="1:10" x14ac:dyDescent="0.35">
      <c r="D79" s="1" t="s">
        <v>4</v>
      </c>
      <c r="E79" s="1">
        <v>106019.478</v>
      </c>
      <c r="F79" s="1">
        <v>1987.6880000000001</v>
      </c>
      <c r="G79" s="1">
        <v>1676</v>
      </c>
      <c r="H79" s="1">
        <v>2364</v>
      </c>
    </row>
    <row r="80" spans="1:10" x14ac:dyDescent="0.35">
      <c r="D80" s="1" t="s">
        <v>4</v>
      </c>
      <c r="E80" s="1">
        <v>87876.323000000004</v>
      </c>
      <c r="F80" s="1">
        <v>2039.674</v>
      </c>
      <c r="G80" s="1">
        <v>1732</v>
      </c>
      <c r="H80" s="1">
        <v>2365</v>
      </c>
    </row>
    <row r="81" spans="1:10" x14ac:dyDescent="0.35">
      <c r="D81" s="1" t="s">
        <v>4</v>
      </c>
      <c r="E81" s="1">
        <v>173183.61600000001</v>
      </c>
      <c r="F81" s="1">
        <v>2064.087</v>
      </c>
      <c r="G81" s="1">
        <v>1763</v>
      </c>
      <c r="H81" s="1">
        <v>2414</v>
      </c>
    </row>
    <row r="82" spans="1:10" x14ac:dyDescent="0.35">
      <c r="A82" t="s">
        <v>106</v>
      </c>
      <c r="B82" s="2">
        <v>0.42708333333333331</v>
      </c>
      <c r="C82" s="4">
        <f>B82+$V$2</f>
        <v>0.51041666666666663</v>
      </c>
      <c r="D82" s="1" t="s">
        <v>3</v>
      </c>
      <c r="E82" s="1">
        <v>3385.2489999999998</v>
      </c>
      <c r="F82" s="1">
        <v>3560.683</v>
      </c>
      <c r="G82" s="1">
        <v>1666</v>
      </c>
      <c r="H82" s="1">
        <v>7212</v>
      </c>
      <c r="I82">
        <f>AVERAGE(F83:F86)</f>
        <v>1410.7735</v>
      </c>
      <c r="J82">
        <f>F82-I82</f>
        <v>2149.9094999999998</v>
      </c>
    </row>
    <row r="83" spans="1:10" x14ac:dyDescent="0.35">
      <c r="D83" s="1" t="s">
        <v>4</v>
      </c>
      <c r="E83" s="1">
        <v>120607.545</v>
      </c>
      <c r="F83" s="1">
        <v>1350.3240000000001</v>
      </c>
      <c r="G83" s="1">
        <v>1166</v>
      </c>
      <c r="H83" s="1">
        <v>1567</v>
      </c>
    </row>
    <row r="84" spans="1:10" x14ac:dyDescent="0.35">
      <c r="D84" s="1" t="s">
        <v>4</v>
      </c>
      <c r="E84" s="1">
        <v>114509.80899999999</v>
      </c>
      <c r="F84" s="1">
        <v>1401.396</v>
      </c>
      <c r="G84" s="1">
        <v>1119</v>
      </c>
      <c r="H84" s="1">
        <v>1748</v>
      </c>
    </row>
    <row r="85" spans="1:10" x14ac:dyDescent="0.35">
      <c r="D85" s="1" t="s">
        <v>4</v>
      </c>
      <c r="E85" s="1">
        <v>101475.033</v>
      </c>
      <c r="F85" s="1">
        <v>1461.807</v>
      </c>
      <c r="G85" s="1">
        <v>1239</v>
      </c>
      <c r="H85" s="1">
        <v>1696</v>
      </c>
    </row>
    <row r="86" spans="1:10" x14ac:dyDescent="0.35">
      <c r="D86" s="1" t="s">
        <v>4</v>
      </c>
      <c r="E86" s="1">
        <v>92488.375</v>
      </c>
      <c r="F86" s="1">
        <v>1429.567</v>
      </c>
      <c r="G86" s="1">
        <v>1271</v>
      </c>
      <c r="H86" s="1">
        <v>1588</v>
      </c>
    </row>
    <row r="87" spans="1:10" x14ac:dyDescent="0.35">
      <c r="A87" t="s">
        <v>107</v>
      </c>
      <c r="B87" s="2">
        <v>0.42708333333333331</v>
      </c>
      <c r="C87" s="4">
        <f>B87+$V$2</f>
        <v>0.51041666666666663</v>
      </c>
      <c r="D87" s="1" t="s">
        <v>3</v>
      </c>
      <c r="E87" s="1">
        <v>2794.1089999999999</v>
      </c>
      <c r="F87" s="1">
        <v>5879.7030000000004</v>
      </c>
      <c r="G87" s="1">
        <v>2436</v>
      </c>
      <c r="H87" s="1">
        <v>12917</v>
      </c>
      <c r="I87">
        <f>AVERAGE(F88:F91)</f>
        <v>1664.2094999999999</v>
      </c>
      <c r="J87">
        <f>F87-I87</f>
        <v>4215.4935000000005</v>
      </c>
    </row>
    <row r="88" spans="1:10" x14ac:dyDescent="0.35">
      <c r="D88" s="1" t="s">
        <v>4</v>
      </c>
      <c r="E88" s="1">
        <v>111131.155</v>
      </c>
      <c r="F88" s="1">
        <v>1578.1769999999999</v>
      </c>
      <c r="G88" s="1">
        <v>1393</v>
      </c>
      <c r="H88" s="1">
        <v>1783</v>
      </c>
    </row>
    <row r="89" spans="1:10" x14ac:dyDescent="0.35">
      <c r="D89" s="1" t="s">
        <v>4</v>
      </c>
      <c r="E89" s="1">
        <v>142610.84099999999</v>
      </c>
      <c r="F89" s="1">
        <v>1641.5219999999999</v>
      </c>
      <c r="G89" s="1">
        <v>1346</v>
      </c>
      <c r="H89" s="1">
        <v>1981</v>
      </c>
    </row>
    <row r="90" spans="1:10" x14ac:dyDescent="0.35">
      <c r="D90" s="1" t="s">
        <v>4</v>
      </c>
      <c r="E90" s="1">
        <v>168203.02900000001</v>
      </c>
      <c r="F90" s="1">
        <v>1738.5029999999999</v>
      </c>
      <c r="G90" s="1">
        <v>1451</v>
      </c>
      <c r="H90" s="1">
        <v>2049</v>
      </c>
    </row>
    <row r="91" spans="1:10" x14ac:dyDescent="0.35">
      <c r="D91" s="1" t="s">
        <v>4</v>
      </c>
      <c r="E91" s="1">
        <v>126751.451</v>
      </c>
      <c r="F91" s="1">
        <v>1698.636</v>
      </c>
      <c r="G91" s="1">
        <v>1514</v>
      </c>
      <c r="H91" s="1">
        <v>1947</v>
      </c>
    </row>
    <row r="92" spans="1:10" x14ac:dyDescent="0.35">
      <c r="A92" t="s">
        <v>108</v>
      </c>
      <c r="B92" s="2">
        <v>0.42777777777777781</v>
      </c>
      <c r="C92" s="4">
        <f>B92+$V$2</f>
        <v>0.51111111111111118</v>
      </c>
      <c r="D92" s="1" t="s">
        <v>3</v>
      </c>
      <c r="E92" s="1">
        <v>3059.5859999999998</v>
      </c>
      <c r="F92" s="1">
        <v>5974.7669999999998</v>
      </c>
      <c r="G92" s="1">
        <v>2299</v>
      </c>
      <c r="H92" s="1">
        <v>12357</v>
      </c>
      <c r="I92">
        <f>AVERAGE(F93:F96)</f>
        <v>1971.7437500000001</v>
      </c>
      <c r="J92">
        <f>F92-I92</f>
        <v>4003.0232499999997</v>
      </c>
    </row>
    <row r="93" spans="1:10" x14ac:dyDescent="0.35">
      <c r="D93" s="1" t="s">
        <v>4</v>
      </c>
      <c r="E93" s="1">
        <v>94727.619000000006</v>
      </c>
      <c r="F93" s="1">
        <v>1880.97</v>
      </c>
      <c r="G93" s="1">
        <v>1654</v>
      </c>
      <c r="H93" s="1">
        <v>2165</v>
      </c>
    </row>
    <row r="94" spans="1:10" x14ac:dyDescent="0.35">
      <c r="D94" s="1" t="s">
        <v>4</v>
      </c>
      <c r="E94" s="1">
        <v>108393.935</v>
      </c>
      <c r="F94" s="1">
        <v>1959.355</v>
      </c>
      <c r="G94" s="1">
        <v>1637</v>
      </c>
      <c r="H94" s="1">
        <v>2317</v>
      </c>
    </row>
    <row r="95" spans="1:10" x14ac:dyDescent="0.35">
      <c r="D95" s="1" t="s">
        <v>4</v>
      </c>
      <c r="E95" s="1">
        <v>184020.37100000001</v>
      </c>
      <c r="F95" s="1">
        <v>2055.0949999999998</v>
      </c>
      <c r="G95" s="1">
        <v>1729</v>
      </c>
      <c r="H95" s="1">
        <v>2423</v>
      </c>
    </row>
    <row r="96" spans="1:10" x14ac:dyDescent="0.35">
      <c r="D96" s="1" t="s">
        <v>4</v>
      </c>
      <c r="E96" s="1">
        <v>115349.113</v>
      </c>
      <c r="F96" s="1">
        <v>1991.5550000000001</v>
      </c>
      <c r="G96" s="1">
        <v>1745</v>
      </c>
      <c r="H96" s="1">
        <v>2266</v>
      </c>
    </row>
    <row r="97" spans="1:10" x14ac:dyDescent="0.35">
      <c r="A97" t="s">
        <v>109</v>
      </c>
      <c r="B97" s="2">
        <v>0.42777777777777781</v>
      </c>
      <c r="C97" s="4">
        <f>B97+$V$2</f>
        <v>0.51111111111111118</v>
      </c>
      <c r="D97" s="1" t="s">
        <v>3</v>
      </c>
      <c r="E97" s="1">
        <v>3669.6889999999999</v>
      </c>
      <c r="F97" s="1">
        <v>5504.8959999999997</v>
      </c>
      <c r="G97" s="1">
        <v>2567</v>
      </c>
      <c r="H97" s="1">
        <v>10816</v>
      </c>
      <c r="I97">
        <f>AVERAGE(F98:F101)</f>
        <v>2034.06675</v>
      </c>
      <c r="J97">
        <f>F97-I97</f>
        <v>3470.8292499999998</v>
      </c>
    </row>
    <row r="98" spans="1:10" x14ac:dyDescent="0.35">
      <c r="D98" s="1" t="s">
        <v>4</v>
      </c>
      <c r="E98" s="1">
        <v>88473.235000000001</v>
      </c>
      <c r="F98" s="1">
        <v>2011.9490000000001</v>
      </c>
      <c r="G98" s="1">
        <v>1714</v>
      </c>
      <c r="H98" s="1">
        <v>2333</v>
      </c>
    </row>
    <row r="99" spans="1:10" x14ac:dyDescent="0.35">
      <c r="D99" s="1" t="s">
        <v>4</v>
      </c>
      <c r="E99" s="1">
        <v>113695.238</v>
      </c>
      <c r="F99" s="1">
        <v>2011.57</v>
      </c>
      <c r="G99" s="1">
        <v>1698</v>
      </c>
      <c r="H99" s="1">
        <v>2363</v>
      </c>
    </row>
    <row r="100" spans="1:10" x14ac:dyDescent="0.35">
      <c r="D100" s="1" t="s">
        <v>4</v>
      </c>
      <c r="E100" s="1">
        <v>138203.25599999999</v>
      </c>
      <c r="F100" s="1">
        <v>2089.598</v>
      </c>
      <c r="G100" s="1">
        <v>1780</v>
      </c>
      <c r="H100" s="1">
        <v>2456</v>
      </c>
    </row>
    <row r="101" spans="1:10" x14ac:dyDescent="0.35">
      <c r="D101" s="1" t="s">
        <v>4</v>
      </c>
      <c r="E101" s="1">
        <v>136531.24299999999</v>
      </c>
      <c r="F101" s="1">
        <v>2023.15</v>
      </c>
      <c r="G101" s="1">
        <v>1797</v>
      </c>
      <c r="H101" s="1">
        <v>2353</v>
      </c>
    </row>
    <row r="102" spans="1:10" x14ac:dyDescent="0.35">
      <c r="A102" t="s">
        <v>110</v>
      </c>
      <c r="B102" s="2">
        <v>0.42777777777777781</v>
      </c>
      <c r="C102" s="4">
        <f>B102+$V$2</f>
        <v>0.51111111111111118</v>
      </c>
      <c r="D102" s="1" t="s">
        <v>3</v>
      </c>
      <c r="E102" s="1">
        <v>3181.607</v>
      </c>
      <c r="F102" s="1">
        <v>6141.7139999999999</v>
      </c>
      <c r="G102" s="1">
        <v>2517</v>
      </c>
      <c r="H102" s="1">
        <v>13234</v>
      </c>
      <c r="I102">
        <f>AVERAGE(F103:F106)</f>
        <v>2178.3272499999998</v>
      </c>
      <c r="J102">
        <f>F102-I102</f>
        <v>3963.3867500000001</v>
      </c>
    </row>
    <row r="103" spans="1:10" x14ac:dyDescent="0.35">
      <c r="D103" s="1" t="s">
        <v>4</v>
      </c>
      <c r="E103" s="1">
        <v>119033.643</v>
      </c>
      <c r="F103" s="1">
        <v>2138.828</v>
      </c>
      <c r="G103" s="1">
        <v>1856</v>
      </c>
      <c r="H103" s="1">
        <v>2451</v>
      </c>
    </row>
    <row r="104" spans="1:10" x14ac:dyDescent="0.35">
      <c r="D104" s="1" t="s">
        <v>4</v>
      </c>
      <c r="E104" s="1">
        <v>115324.379</v>
      </c>
      <c r="F104" s="1">
        <v>2151.0520000000001</v>
      </c>
      <c r="G104" s="1">
        <v>1804</v>
      </c>
      <c r="H104" s="1">
        <v>2528</v>
      </c>
    </row>
    <row r="105" spans="1:10" x14ac:dyDescent="0.35">
      <c r="D105" s="1" t="s">
        <v>4</v>
      </c>
      <c r="E105" s="1">
        <v>201324.22200000001</v>
      </c>
      <c r="F105" s="1">
        <v>2247.9659999999999</v>
      </c>
      <c r="G105" s="1">
        <v>1864</v>
      </c>
      <c r="H105" s="1">
        <v>2651</v>
      </c>
    </row>
    <row r="106" spans="1:10" x14ac:dyDescent="0.35">
      <c r="D106" s="1" t="s">
        <v>4</v>
      </c>
      <c r="E106" s="1">
        <v>117832.399</v>
      </c>
      <c r="F106" s="1">
        <v>2175.4630000000002</v>
      </c>
      <c r="G106" s="1">
        <v>1908</v>
      </c>
      <c r="H106" s="1">
        <v>2460</v>
      </c>
    </row>
    <row r="107" spans="1:10" x14ac:dyDescent="0.35">
      <c r="A107" t="s">
        <v>111</v>
      </c>
      <c r="B107" s="2">
        <v>0.47847222222222219</v>
      </c>
      <c r="C107" s="4">
        <f>B107+$V$2</f>
        <v>0.56180555555555556</v>
      </c>
      <c r="D107" s="1" t="s">
        <v>3</v>
      </c>
      <c r="E107" s="1">
        <v>3007.645</v>
      </c>
      <c r="F107" s="1">
        <v>6264.3670000000002</v>
      </c>
      <c r="G107" s="1">
        <v>2077</v>
      </c>
      <c r="H107" s="1">
        <v>13806</v>
      </c>
      <c r="I107">
        <f>AVERAGE(F108:F111)</f>
        <v>1753.4277499999998</v>
      </c>
      <c r="J107">
        <f>F107-I107</f>
        <v>4510.9392500000004</v>
      </c>
    </row>
    <row r="108" spans="1:10" x14ac:dyDescent="0.35">
      <c r="D108" s="1" t="s">
        <v>4</v>
      </c>
      <c r="E108" s="1">
        <v>73895.062000000005</v>
      </c>
      <c r="F108" s="1">
        <v>1683.2850000000001</v>
      </c>
      <c r="G108" s="1">
        <v>1494</v>
      </c>
      <c r="H108" s="1">
        <v>1911</v>
      </c>
    </row>
    <row r="109" spans="1:10" x14ac:dyDescent="0.35">
      <c r="D109" s="1" t="s">
        <v>4</v>
      </c>
      <c r="E109" s="1">
        <v>106998.942</v>
      </c>
      <c r="F109" s="1">
        <v>1723.0809999999999</v>
      </c>
      <c r="G109" s="1">
        <v>1408</v>
      </c>
      <c r="H109" s="1">
        <v>2156</v>
      </c>
    </row>
    <row r="110" spans="1:10" x14ac:dyDescent="0.35">
      <c r="D110" s="1" t="s">
        <v>4</v>
      </c>
      <c r="E110" s="1">
        <v>159091.052</v>
      </c>
      <c r="F110" s="1">
        <v>1814.498</v>
      </c>
      <c r="G110" s="1">
        <v>1497</v>
      </c>
      <c r="H110" s="1">
        <v>2202</v>
      </c>
    </row>
    <row r="111" spans="1:10" x14ac:dyDescent="0.35">
      <c r="D111" s="1" t="s">
        <v>4</v>
      </c>
      <c r="E111" s="1">
        <v>168428.10699999999</v>
      </c>
      <c r="F111" s="1">
        <v>1792.847</v>
      </c>
      <c r="G111" s="1">
        <v>1581</v>
      </c>
      <c r="H111" s="1">
        <v>2025</v>
      </c>
    </row>
    <row r="112" spans="1:10" x14ac:dyDescent="0.35">
      <c r="A112" t="s">
        <v>112</v>
      </c>
      <c r="B112" s="2">
        <v>0.47847222222222219</v>
      </c>
      <c r="C112" s="4">
        <f>B112+$V$2</f>
        <v>0.56180555555555556</v>
      </c>
      <c r="D112" s="1" t="s">
        <v>3</v>
      </c>
      <c r="E112" s="1">
        <v>2978.7890000000002</v>
      </c>
      <c r="F112" s="1">
        <v>6024.8739999999998</v>
      </c>
      <c r="G112" s="1">
        <v>2043</v>
      </c>
      <c r="H112" s="1">
        <v>13943</v>
      </c>
      <c r="I112">
        <f>AVERAGE(F113:F116)</f>
        <v>1673.432</v>
      </c>
      <c r="J112">
        <f>F112-I112</f>
        <v>4351.442</v>
      </c>
    </row>
    <row r="113" spans="1:10" x14ac:dyDescent="0.35">
      <c r="D113" s="1" t="s">
        <v>4</v>
      </c>
      <c r="E113" s="1">
        <v>105928.787</v>
      </c>
      <c r="F113" s="1">
        <v>1598.26</v>
      </c>
      <c r="G113" s="1">
        <v>1352</v>
      </c>
      <c r="H113" s="1">
        <v>1886</v>
      </c>
    </row>
    <row r="114" spans="1:10" x14ac:dyDescent="0.35">
      <c r="D114" s="1" t="s">
        <v>4</v>
      </c>
      <c r="E114" s="1">
        <v>109340.41899999999</v>
      </c>
      <c r="F114" s="1">
        <v>1669.8489999999999</v>
      </c>
      <c r="G114" s="1">
        <v>1390</v>
      </c>
      <c r="H114" s="1">
        <v>1963</v>
      </c>
    </row>
    <row r="115" spans="1:10" x14ac:dyDescent="0.35">
      <c r="D115" s="1" t="s">
        <v>4</v>
      </c>
      <c r="E115" s="1">
        <v>176303.38800000001</v>
      </c>
      <c r="F115" s="1">
        <v>1752.9079999999999</v>
      </c>
      <c r="G115" s="1">
        <v>1472</v>
      </c>
      <c r="H115" s="1">
        <v>2053</v>
      </c>
    </row>
    <row r="116" spans="1:10" x14ac:dyDescent="0.35">
      <c r="D116" s="1" t="s">
        <v>4</v>
      </c>
      <c r="E116" s="1">
        <v>125133.852</v>
      </c>
      <c r="F116" s="1">
        <v>1672.711</v>
      </c>
      <c r="G116" s="1">
        <v>1464</v>
      </c>
      <c r="H116" s="1">
        <v>1904</v>
      </c>
    </row>
    <row r="117" spans="1:10" x14ac:dyDescent="0.35">
      <c r="A117" t="s">
        <v>113</v>
      </c>
      <c r="B117" s="2">
        <v>0.47847222222222219</v>
      </c>
      <c r="C117" s="4">
        <f>B117+$V$2</f>
        <v>0.56180555555555556</v>
      </c>
      <c r="D117" s="1" t="s">
        <v>3</v>
      </c>
      <c r="E117" s="1">
        <v>3220.3560000000002</v>
      </c>
      <c r="F117" s="1">
        <v>6063.5720000000001</v>
      </c>
      <c r="G117" s="1">
        <v>2062</v>
      </c>
      <c r="H117" s="1">
        <v>12861</v>
      </c>
      <c r="I117">
        <f>AVERAGE(F118:F121)</f>
        <v>1889.8465000000001</v>
      </c>
      <c r="J117">
        <f>F117-I117</f>
        <v>4173.7255000000005</v>
      </c>
    </row>
    <row r="118" spans="1:10" x14ac:dyDescent="0.35">
      <c r="D118" s="1" t="s">
        <v>4</v>
      </c>
      <c r="E118" s="1">
        <v>103588.958</v>
      </c>
      <c r="F118" s="1">
        <v>1786.2139999999999</v>
      </c>
      <c r="G118" s="1">
        <v>1530</v>
      </c>
      <c r="H118" s="1">
        <v>2094</v>
      </c>
    </row>
    <row r="119" spans="1:10" x14ac:dyDescent="0.35">
      <c r="D119" s="1" t="s">
        <v>4</v>
      </c>
      <c r="E119" s="1">
        <v>151371.59599999999</v>
      </c>
      <c r="F119" s="1">
        <v>1924.2819999999999</v>
      </c>
      <c r="G119" s="1">
        <v>1452</v>
      </c>
      <c r="H119" s="1">
        <v>2313</v>
      </c>
    </row>
    <row r="120" spans="1:10" x14ac:dyDescent="0.35">
      <c r="D120" s="1" t="s">
        <v>4</v>
      </c>
      <c r="E120" s="1">
        <v>163243.878</v>
      </c>
      <c r="F120" s="1">
        <v>1971.7550000000001</v>
      </c>
      <c r="G120" s="1">
        <v>1682</v>
      </c>
      <c r="H120" s="1">
        <v>2325</v>
      </c>
    </row>
    <row r="121" spans="1:10" x14ac:dyDescent="0.35">
      <c r="D121" s="1" t="s">
        <v>4</v>
      </c>
      <c r="E121" s="1">
        <v>117505.91099999999</v>
      </c>
      <c r="F121" s="1">
        <v>1877.135</v>
      </c>
      <c r="G121" s="1">
        <v>1645</v>
      </c>
      <c r="H121" s="1">
        <v>2163</v>
      </c>
    </row>
    <row r="122" spans="1:10" x14ac:dyDescent="0.35">
      <c r="A122" t="s">
        <v>114</v>
      </c>
      <c r="B122" s="2">
        <v>0.47916666666666669</v>
      </c>
      <c r="C122" s="4">
        <f>B122+$V$2</f>
        <v>0.5625</v>
      </c>
      <c r="D122" s="1" t="s">
        <v>3</v>
      </c>
      <c r="E122" s="1">
        <v>3624.3440000000001</v>
      </c>
      <c r="F122" s="1">
        <v>5759.7389999999996</v>
      </c>
      <c r="G122" s="1">
        <v>2028</v>
      </c>
      <c r="H122" s="1">
        <v>13180</v>
      </c>
      <c r="I122">
        <f>AVERAGE(F123:F126)</f>
        <v>1814.88275</v>
      </c>
      <c r="J122">
        <f>F122-I122</f>
        <v>3944.8562499999998</v>
      </c>
    </row>
    <row r="123" spans="1:10" x14ac:dyDescent="0.35">
      <c r="D123" s="1" t="s">
        <v>4</v>
      </c>
      <c r="E123" s="1">
        <v>122099.825</v>
      </c>
      <c r="F123" s="1">
        <v>1759.289</v>
      </c>
      <c r="G123" s="1">
        <v>1529</v>
      </c>
      <c r="H123" s="1">
        <v>2043</v>
      </c>
    </row>
    <row r="124" spans="1:10" x14ac:dyDescent="0.35">
      <c r="D124" s="1" t="s">
        <v>4</v>
      </c>
      <c r="E124" s="1">
        <v>116496.76700000001</v>
      </c>
      <c r="F124" s="1">
        <v>1749.7639999999999</v>
      </c>
      <c r="G124" s="1">
        <v>1415</v>
      </c>
      <c r="H124" s="1">
        <v>2053</v>
      </c>
    </row>
    <row r="125" spans="1:10" x14ac:dyDescent="0.35">
      <c r="D125" s="1" t="s">
        <v>4</v>
      </c>
      <c r="E125" s="1">
        <v>162366.64799999999</v>
      </c>
      <c r="F125" s="1">
        <v>1927.271</v>
      </c>
      <c r="G125" s="1">
        <v>1541</v>
      </c>
      <c r="H125" s="1">
        <v>2315</v>
      </c>
    </row>
    <row r="126" spans="1:10" x14ac:dyDescent="0.35">
      <c r="D126" s="1" t="s">
        <v>4</v>
      </c>
      <c r="E126" s="1">
        <v>122165.78200000001</v>
      </c>
      <c r="F126" s="1">
        <v>1823.2070000000001</v>
      </c>
      <c r="G126" s="1">
        <v>1499</v>
      </c>
      <c r="H126" s="1">
        <v>2157</v>
      </c>
    </row>
    <row r="127" spans="1:10" x14ac:dyDescent="0.35">
      <c r="A127" t="s">
        <v>115</v>
      </c>
      <c r="B127" s="2">
        <v>0.47916666666666669</v>
      </c>
      <c r="C127" s="4">
        <f>B127+$V$2</f>
        <v>0.5625</v>
      </c>
      <c r="D127" s="1" t="s">
        <v>3</v>
      </c>
      <c r="E127" s="1">
        <v>3548.4929999999999</v>
      </c>
      <c r="F127" s="1">
        <v>5323.3490000000002</v>
      </c>
      <c r="G127" s="1">
        <v>2430</v>
      </c>
      <c r="H127" s="1">
        <v>10133</v>
      </c>
      <c r="I127">
        <f>AVERAGE(F128:F131)</f>
        <v>1902.365</v>
      </c>
      <c r="J127">
        <f>F127-I127</f>
        <v>3420.9840000000004</v>
      </c>
    </row>
    <row r="128" spans="1:10" x14ac:dyDescent="0.35">
      <c r="D128" s="1" t="s">
        <v>4</v>
      </c>
      <c r="E128" s="1">
        <v>96091.282000000007</v>
      </c>
      <c r="F128" s="1">
        <v>1823.328</v>
      </c>
      <c r="G128" s="1">
        <v>1616</v>
      </c>
      <c r="H128" s="1">
        <v>2137</v>
      </c>
    </row>
    <row r="129" spans="1:10" x14ac:dyDescent="0.35">
      <c r="D129" s="1" t="s">
        <v>4</v>
      </c>
      <c r="E129" s="1">
        <v>133737.959</v>
      </c>
      <c r="F129" s="1">
        <v>1921.2729999999999</v>
      </c>
      <c r="G129" s="1">
        <v>1532</v>
      </c>
      <c r="H129" s="1">
        <v>2376</v>
      </c>
    </row>
    <row r="130" spans="1:10" x14ac:dyDescent="0.35">
      <c r="D130" s="1" t="s">
        <v>4</v>
      </c>
      <c r="E130" s="1">
        <v>159243.57800000001</v>
      </c>
      <c r="F130" s="1">
        <v>1933.1890000000001</v>
      </c>
      <c r="G130" s="1">
        <v>1615</v>
      </c>
      <c r="H130" s="1">
        <v>2285</v>
      </c>
    </row>
    <row r="131" spans="1:10" x14ac:dyDescent="0.35">
      <c r="D131" s="1" t="s">
        <v>4</v>
      </c>
      <c r="E131" s="1">
        <v>174154.01</v>
      </c>
      <c r="F131" s="1">
        <v>1931.67</v>
      </c>
      <c r="G131" s="1">
        <v>1677</v>
      </c>
      <c r="H131" s="1">
        <v>2285</v>
      </c>
    </row>
    <row r="132" spans="1:10" x14ac:dyDescent="0.35">
      <c r="A132" t="s">
        <v>116</v>
      </c>
      <c r="B132" s="2">
        <v>0.47916666666666669</v>
      </c>
      <c r="C132" s="4">
        <f>B132+$V$2</f>
        <v>0.5625</v>
      </c>
      <c r="D132" s="1" t="s">
        <v>3</v>
      </c>
      <c r="E132" s="1">
        <v>2791.6350000000002</v>
      </c>
      <c r="F132" s="1">
        <v>7682.7190000000001</v>
      </c>
      <c r="G132" s="1">
        <v>2754</v>
      </c>
      <c r="H132" s="1">
        <v>15588</v>
      </c>
      <c r="I132">
        <f>AVERAGE(F133:F136)</f>
        <v>1908.51125</v>
      </c>
      <c r="J132">
        <f>F132-I132</f>
        <v>5774.2077499999996</v>
      </c>
    </row>
    <row r="133" spans="1:10" x14ac:dyDescent="0.35">
      <c r="D133" s="1" t="s">
        <v>4</v>
      </c>
      <c r="E133" s="1">
        <v>122178.973</v>
      </c>
      <c r="F133" s="1">
        <v>1895.9590000000001</v>
      </c>
      <c r="G133" s="1">
        <v>1534</v>
      </c>
      <c r="H133" s="1">
        <v>2251</v>
      </c>
    </row>
    <row r="134" spans="1:10" x14ac:dyDescent="0.35">
      <c r="D134" s="1" t="s">
        <v>4</v>
      </c>
      <c r="E134" s="1">
        <v>106019.478</v>
      </c>
      <c r="F134" s="1">
        <v>1925.2470000000001</v>
      </c>
      <c r="G134" s="1">
        <v>1595</v>
      </c>
      <c r="H134" s="1">
        <v>2260</v>
      </c>
    </row>
    <row r="135" spans="1:10" x14ac:dyDescent="0.35">
      <c r="D135" s="1" t="s">
        <v>4</v>
      </c>
      <c r="E135" s="1">
        <v>130097.126</v>
      </c>
      <c r="F135" s="1">
        <v>1920.9390000000001</v>
      </c>
      <c r="G135" s="1">
        <v>1630</v>
      </c>
      <c r="H135" s="1">
        <v>2214</v>
      </c>
    </row>
    <row r="136" spans="1:10" x14ac:dyDescent="0.35">
      <c r="D136" s="1" t="s">
        <v>4</v>
      </c>
      <c r="E136" s="1">
        <v>167151.837</v>
      </c>
      <c r="F136" s="1">
        <v>1891.9</v>
      </c>
      <c r="G136" s="1">
        <v>1606</v>
      </c>
      <c r="H136" s="1">
        <v>2209</v>
      </c>
    </row>
    <row r="137" spans="1:10" x14ac:dyDescent="0.35">
      <c r="A137" t="s">
        <v>117</v>
      </c>
      <c r="B137" s="2">
        <v>0.47916666666666669</v>
      </c>
      <c r="C137" s="4">
        <f>B137+$V$2</f>
        <v>0.5625</v>
      </c>
      <c r="D137" s="1" t="s">
        <v>3</v>
      </c>
      <c r="E137" s="1">
        <v>3379.4780000000001</v>
      </c>
      <c r="F137" s="1">
        <v>6763.8109999999997</v>
      </c>
      <c r="G137" s="1">
        <v>2362</v>
      </c>
      <c r="H137" s="1">
        <v>15483</v>
      </c>
      <c r="I137">
        <f>AVERAGE(F138:F141)</f>
        <v>2030.7117499999999</v>
      </c>
      <c r="J137">
        <f>F137-I137</f>
        <v>4733.0992499999993</v>
      </c>
    </row>
    <row r="138" spans="1:10" x14ac:dyDescent="0.35">
      <c r="D138" s="1" t="s">
        <v>4</v>
      </c>
      <c r="E138" s="1">
        <v>110309.989</v>
      </c>
      <c r="F138" s="1">
        <v>1940.546</v>
      </c>
      <c r="G138" s="1">
        <v>1666</v>
      </c>
      <c r="H138" s="1">
        <v>2290</v>
      </c>
    </row>
    <row r="139" spans="1:10" x14ac:dyDescent="0.35">
      <c r="D139" s="1" t="s">
        <v>4</v>
      </c>
      <c r="E139" s="1">
        <v>133734.66099999999</v>
      </c>
      <c r="F139" s="1">
        <v>2138.8989999999999</v>
      </c>
      <c r="G139" s="1">
        <v>1745</v>
      </c>
      <c r="H139" s="1">
        <v>2475</v>
      </c>
    </row>
    <row r="140" spans="1:10" x14ac:dyDescent="0.35">
      <c r="D140" s="1" t="s">
        <v>4</v>
      </c>
      <c r="E140" s="1">
        <v>87661.962</v>
      </c>
      <c r="F140" s="1">
        <v>2049.614</v>
      </c>
      <c r="G140" s="1">
        <v>1757</v>
      </c>
      <c r="H140" s="1">
        <v>2366</v>
      </c>
    </row>
    <row r="141" spans="1:10" x14ac:dyDescent="0.35">
      <c r="D141" s="1" t="s">
        <v>4</v>
      </c>
      <c r="E141" s="1">
        <v>77921.744000000006</v>
      </c>
      <c r="F141" s="1">
        <v>1993.788</v>
      </c>
      <c r="G141" s="1">
        <v>1764</v>
      </c>
      <c r="H141" s="1">
        <v>2197</v>
      </c>
    </row>
    <row r="142" spans="1:10" x14ac:dyDescent="0.35">
      <c r="A142" t="s">
        <v>118</v>
      </c>
      <c r="B142" s="2">
        <v>0.47986111111111113</v>
      </c>
      <c r="C142" s="4">
        <f>B142+$V$2</f>
        <v>0.56319444444444444</v>
      </c>
      <c r="D142" s="1" t="s">
        <v>3</v>
      </c>
      <c r="E142" s="1">
        <v>2910.3580000000002</v>
      </c>
      <c r="F142" s="1">
        <v>6749.29</v>
      </c>
      <c r="G142" s="1">
        <v>2388</v>
      </c>
      <c r="H142" s="1">
        <v>14467</v>
      </c>
      <c r="I142">
        <f>AVERAGE(F143:F146)</f>
        <v>2048.7662500000001</v>
      </c>
      <c r="J142">
        <f>F142-I142</f>
        <v>4700.5237500000003</v>
      </c>
    </row>
    <row r="143" spans="1:10" x14ac:dyDescent="0.35">
      <c r="D143" s="1" t="s">
        <v>4</v>
      </c>
      <c r="E143" s="1">
        <v>134562.42300000001</v>
      </c>
      <c r="F143" s="1">
        <v>2021.838</v>
      </c>
      <c r="G143" s="1">
        <v>1747</v>
      </c>
      <c r="H143" s="1">
        <v>2375</v>
      </c>
    </row>
    <row r="144" spans="1:10" x14ac:dyDescent="0.35">
      <c r="D144" s="1" t="s">
        <v>4</v>
      </c>
      <c r="E144" s="1">
        <v>85125.910999999993</v>
      </c>
      <c r="F144" s="1">
        <v>2022.5930000000001</v>
      </c>
      <c r="G144" s="1">
        <v>1682</v>
      </c>
      <c r="H144" s="1">
        <v>2407</v>
      </c>
    </row>
    <row r="145" spans="1:10" x14ac:dyDescent="0.35">
      <c r="D145" s="1" t="s">
        <v>4</v>
      </c>
      <c r="E145" s="1">
        <v>125302.04300000001</v>
      </c>
      <c r="F145" s="1">
        <v>2061.5369999999998</v>
      </c>
      <c r="G145" s="1">
        <v>1701</v>
      </c>
      <c r="H145" s="1">
        <v>2393</v>
      </c>
    </row>
    <row r="146" spans="1:10" x14ac:dyDescent="0.35">
      <c r="D146" s="1" t="s">
        <v>4</v>
      </c>
      <c r="E146" s="1">
        <v>109533.344</v>
      </c>
      <c r="F146" s="1">
        <v>2089.0970000000002</v>
      </c>
      <c r="G146" s="1">
        <v>1862</v>
      </c>
      <c r="H146" s="1">
        <v>2328</v>
      </c>
    </row>
    <row r="147" spans="1:10" x14ac:dyDescent="0.35">
      <c r="A147" t="s">
        <v>119</v>
      </c>
      <c r="B147" s="2">
        <v>0.47986111111111113</v>
      </c>
      <c r="C147" s="4">
        <f>B147+$V$2</f>
        <v>0.56319444444444444</v>
      </c>
      <c r="D147" s="1" t="s">
        <v>3</v>
      </c>
      <c r="E147" s="1">
        <v>3555.0889999999999</v>
      </c>
      <c r="F147" s="1">
        <v>7599.9629999999997</v>
      </c>
      <c r="G147" s="1">
        <v>2735</v>
      </c>
      <c r="H147" s="1">
        <v>16383</v>
      </c>
      <c r="I147">
        <f>AVERAGE(F148:F151)</f>
        <v>2249.4327499999999</v>
      </c>
      <c r="J147">
        <f>F147-I147</f>
        <v>5350.5302499999998</v>
      </c>
    </row>
    <row r="148" spans="1:10" x14ac:dyDescent="0.35">
      <c r="D148" s="1" t="s">
        <v>4</v>
      </c>
      <c r="E148" s="1">
        <v>133043.76</v>
      </c>
      <c r="F148" s="1">
        <v>2213.8490000000002</v>
      </c>
      <c r="G148" s="1">
        <v>1931</v>
      </c>
      <c r="H148" s="1">
        <v>2590</v>
      </c>
    </row>
    <row r="149" spans="1:10" x14ac:dyDescent="0.35">
      <c r="D149" s="1" t="s">
        <v>4</v>
      </c>
      <c r="E149" s="1">
        <v>97958.692999999999</v>
      </c>
      <c r="F149" s="1">
        <v>2190.9450000000002</v>
      </c>
      <c r="G149" s="1">
        <v>1836</v>
      </c>
      <c r="H149" s="1">
        <v>2566</v>
      </c>
    </row>
    <row r="150" spans="1:10" x14ac:dyDescent="0.35">
      <c r="D150" s="1" t="s">
        <v>4</v>
      </c>
      <c r="E150" s="1">
        <v>203352.40400000001</v>
      </c>
      <c r="F150" s="1">
        <v>2322.35</v>
      </c>
      <c r="G150" s="1">
        <v>1876</v>
      </c>
      <c r="H150" s="1">
        <v>2733</v>
      </c>
    </row>
    <row r="151" spans="1:10" x14ac:dyDescent="0.35">
      <c r="D151" s="1" t="s">
        <v>4</v>
      </c>
      <c r="E151" s="1">
        <v>176976.15</v>
      </c>
      <c r="F151" s="1">
        <v>2270.587</v>
      </c>
      <c r="G151" s="1">
        <v>1981</v>
      </c>
      <c r="H151" s="1">
        <v>2596</v>
      </c>
    </row>
    <row r="152" spans="1:10" x14ac:dyDescent="0.35">
      <c r="A152" t="s">
        <v>120</v>
      </c>
      <c r="B152" s="2">
        <v>0.48055555555555557</v>
      </c>
      <c r="C152" s="4">
        <f>B152+$V$2</f>
        <v>0.56388888888888888</v>
      </c>
      <c r="D152" s="1" t="s">
        <v>3</v>
      </c>
      <c r="E152" s="1">
        <v>3315.17</v>
      </c>
      <c r="F152" s="1">
        <v>6973.68</v>
      </c>
      <c r="G152" s="1">
        <v>2870</v>
      </c>
      <c r="H152" s="1">
        <v>14158</v>
      </c>
      <c r="I152">
        <f>AVERAGE(F153:F156)</f>
        <v>2057.6565000000001</v>
      </c>
      <c r="J152">
        <f>F152-I152</f>
        <v>4916.0235000000002</v>
      </c>
    </row>
    <row r="153" spans="1:10" x14ac:dyDescent="0.35">
      <c r="D153" s="1" t="s">
        <v>4</v>
      </c>
      <c r="E153" s="1">
        <v>82828.953999999998</v>
      </c>
      <c r="F153" s="1">
        <v>1994.04</v>
      </c>
      <c r="G153" s="1">
        <v>1757</v>
      </c>
      <c r="H153" s="1">
        <v>2371</v>
      </c>
    </row>
    <row r="154" spans="1:10" x14ac:dyDescent="0.35">
      <c r="D154" s="1" t="s">
        <v>4</v>
      </c>
      <c r="E154" s="1">
        <v>136788.476</v>
      </c>
      <c r="F154" s="1">
        <v>2030.8789999999999</v>
      </c>
      <c r="G154" s="1">
        <v>1683</v>
      </c>
      <c r="H154" s="1">
        <v>2433</v>
      </c>
    </row>
    <row r="155" spans="1:10" x14ac:dyDescent="0.35">
      <c r="D155" s="1" t="s">
        <v>4</v>
      </c>
      <c r="E155" s="1">
        <v>193015.274</v>
      </c>
      <c r="F155" s="1">
        <v>2114.7310000000002</v>
      </c>
      <c r="G155" s="1">
        <v>1495</v>
      </c>
      <c r="H155" s="1">
        <v>2480</v>
      </c>
    </row>
    <row r="156" spans="1:10" x14ac:dyDescent="0.35">
      <c r="D156" s="1" t="s">
        <v>4</v>
      </c>
      <c r="E156" s="1">
        <v>204336.81400000001</v>
      </c>
      <c r="F156" s="1">
        <v>2090.9760000000001</v>
      </c>
      <c r="G156" s="1">
        <v>1790</v>
      </c>
      <c r="H156" s="1">
        <v>2505</v>
      </c>
    </row>
    <row r="157" spans="1:10" x14ac:dyDescent="0.35">
      <c r="A157" t="s">
        <v>121</v>
      </c>
      <c r="B157" s="2">
        <v>0.52430555555555558</v>
      </c>
      <c r="C157" s="4">
        <f>B157+$V$2</f>
        <v>0.60763888888888895</v>
      </c>
      <c r="D157" s="1" t="s">
        <v>3</v>
      </c>
      <c r="E157" s="1">
        <v>2597.886</v>
      </c>
      <c r="F157" s="1">
        <v>5504.3329999999996</v>
      </c>
      <c r="G157" s="1">
        <v>2413</v>
      </c>
      <c r="H157" s="1">
        <v>12392</v>
      </c>
      <c r="I157">
        <f>AVERAGE(F158:F161)</f>
        <v>1808.7535</v>
      </c>
      <c r="J157">
        <f>F157-I157</f>
        <v>3695.5794999999998</v>
      </c>
    </row>
    <row r="158" spans="1:10" x14ac:dyDescent="0.35">
      <c r="D158" s="1" t="s">
        <v>4</v>
      </c>
      <c r="E158" s="1">
        <v>162887.709</v>
      </c>
      <c r="F158" s="1">
        <v>1759.479</v>
      </c>
      <c r="G158" s="1">
        <v>1510</v>
      </c>
      <c r="H158" s="1">
        <v>2083</v>
      </c>
    </row>
    <row r="159" spans="1:10" x14ac:dyDescent="0.35">
      <c r="D159" s="1" t="s">
        <v>4</v>
      </c>
      <c r="E159" s="1">
        <v>168975.55100000001</v>
      </c>
      <c r="F159" s="1">
        <v>1787.432</v>
      </c>
      <c r="G159" s="1">
        <v>1475</v>
      </c>
      <c r="H159" s="1">
        <v>2142</v>
      </c>
    </row>
    <row r="160" spans="1:10" x14ac:dyDescent="0.35">
      <c r="D160" s="1" t="s">
        <v>4</v>
      </c>
      <c r="E160" s="1">
        <v>249379.75700000001</v>
      </c>
      <c r="F160" s="1">
        <v>1873.098</v>
      </c>
      <c r="G160" s="1">
        <v>1498</v>
      </c>
      <c r="H160" s="1">
        <v>2318</v>
      </c>
    </row>
    <row r="161" spans="1:10" x14ac:dyDescent="0.35">
      <c r="D161" s="1" t="s">
        <v>4</v>
      </c>
      <c r="E161" s="1">
        <v>120417.094</v>
      </c>
      <c r="F161" s="1">
        <v>1815.0050000000001</v>
      </c>
      <c r="G161" s="1">
        <v>1507</v>
      </c>
      <c r="H161" s="1">
        <v>2224</v>
      </c>
    </row>
    <row r="162" spans="1:10" x14ac:dyDescent="0.35">
      <c r="A162" t="s">
        <v>122</v>
      </c>
      <c r="B162" s="2">
        <v>0.52500000000000002</v>
      </c>
      <c r="C162" s="4">
        <f>B162+$V$2</f>
        <v>0.60833333333333339</v>
      </c>
      <c r="D162" s="1" t="s">
        <v>3</v>
      </c>
      <c r="E162" s="1">
        <v>3001.049</v>
      </c>
      <c r="F162" s="1">
        <v>6926.1540000000005</v>
      </c>
      <c r="G162" s="1">
        <v>2310</v>
      </c>
      <c r="H162" s="1">
        <v>15150</v>
      </c>
      <c r="I162">
        <f>AVERAGE(F163:F166)</f>
        <v>1762.2357500000001</v>
      </c>
      <c r="J162">
        <f>F162-I162</f>
        <v>5163.9182500000006</v>
      </c>
    </row>
    <row r="163" spans="1:10" x14ac:dyDescent="0.35">
      <c r="D163" s="1" t="s">
        <v>4</v>
      </c>
      <c r="E163" s="1">
        <v>79531.922000000006</v>
      </c>
      <c r="F163" s="1">
        <v>1737.7180000000001</v>
      </c>
      <c r="G163" s="1">
        <v>1540</v>
      </c>
      <c r="H163" s="1">
        <v>1960</v>
      </c>
    </row>
    <row r="164" spans="1:10" x14ac:dyDescent="0.35">
      <c r="D164" s="1" t="s">
        <v>4</v>
      </c>
      <c r="E164" s="1">
        <v>114068.72100000001</v>
      </c>
      <c r="F164" s="1">
        <v>1781.056</v>
      </c>
      <c r="G164" s="1">
        <v>1482</v>
      </c>
      <c r="H164" s="1">
        <v>2114</v>
      </c>
    </row>
    <row r="165" spans="1:10" x14ac:dyDescent="0.35">
      <c r="D165" s="1" t="s">
        <v>4</v>
      </c>
      <c r="E165" s="1">
        <v>141251.29999999999</v>
      </c>
      <c r="F165" s="1">
        <v>1766.54</v>
      </c>
      <c r="G165" s="1">
        <v>1463</v>
      </c>
      <c r="H165" s="1">
        <v>2083</v>
      </c>
    </row>
    <row r="166" spans="1:10" x14ac:dyDescent="0.35">
      <c r="D166" s="1" t="s">
        <v>4</v>
      </c>
      <c r="E166" s="1">
        <v>132544.959</v>
      </c>
      <c r="F166" s="1">
        <v>1763.6289999999999</v>
      </c>
      <c r="G166" s="1">
        <v>1555</v>
      </c>
      <c r="H166" s="1">
        <v>2039</v>
      </c>
    </row>
    <row r="167" spans="1:10" x14ac:dyDescent="0.35">
      <c r="A167" t="s">
        <v>123</v>
      </c>
      <c r="B167" s="2">
        <v>0.52500000000000002</v>
      </c>
      <c r="C167" s="4">
        <f>B167+$V$2</f>
        <v>0.60833333333333339</v>
      </c>
      <c r="D167" s="1" t="s">
        <v>3</v>
      </c>
      <c r="E167" s="1">
        <v>2965.5970000000002</v>
      </c>
      <c r="F167" s="1">
        <v>7623.4859999999999</v>
      </c>
      <c r="G167" s="1">
        <v>2674</v>
      </c>
      <c r="H167" s="1">
        <v>15930</v>
      </c>
      <c r="I167">
        <f>AVERAGE(F168:F171)</f>
        <v>1877.8082499999998</v>
      </c>
      <c r="J167">
        <f>F167-I167</f>
        <v>5745.6777499999998</v>
      </c>
    </row>
    <row r="168" spans="1:10" x14ac:dyDescent="0.35">
      <c r="D168" s="1" t="s">
        <v>4</v>
      </c>
      <c r="E168" s="1">
        <v>171584.15599999999</v>
      </c>
      <c r="F168" s="1">
        <v>1874.5419999999999</v>
      </c>
      <c r="G168" s="1">
        <v>1614</v>
      </c>
      <c r="H168" s="1">
        <v>2220</v>
      </c>
    </row>
    <row r="169" spans="1:10" x14ac:dyDescent="0.35">
      <c r="D169" s="1" t="s">
        <v>4</v>
      </c>
      <c r="E169" s="1">
        <v>63177.853999999999</v>
      </c>
      <c r="F169" s="1">
        <v>1899.4570000000001</v>
      </c>
      <c r="G169" s="1">
        <v>1625</v>
      </c>
      <c r="H169" s="1">
        <v>2188</v>
      </c>
    </row>
    <row r="170" spans="1:10" x14ac:dyDescent="0.35">
      <c r="D170" s="1" t="s">
        <v>4</v>
      </c>
      <c r="E170" s="1">
        <v>113413.272</v>
      </c>
      <c r="F170" s="1">
        <v>1835.173</v>
      </c>
      <c r="G170" s="1">
        <v>1623</v>
      </c>
      <c r="H170" s="1">
        <v>2147</v>
      </c>
    </row>
    <row r="171" spans="1:10" x14ac:dyDescent="0.35">
      <c r="D171" s="1" t="s">
        <v>4</v>
      </c>
      <c r="E171" s="1">
        <v>179607.84</v>
      </c>
      <c r="F171" s="1">
        <v>1902.0609999999999</v>
      </c>
      <c r="G171" s="1">
        <v>1577</v>
      </c>
      <c r="H171" s="1">
        <v>3584</v>
      </c>
    </row>
    <row r="172" spans="1:10" x14ac:dyDescent="0.35">
      <c r="A172" t="s">
        <v>124</v>
      </c>
      <c r="B172" s="2">
        <v>0.52569444444444446</v>
      </c>
      <c r="C172" s="4">
        <f>B172+$V$2</f>
        <v>0.60902777777777783</v>
      </c>
      <c r="D172" s="1" t="s">
        <v>3</v>
      </c>
      <c r="E172" s="1">
        <v>3635.0619999999999</v>
      </c>
      <c r="F172" s="1">
        <v>6578.8119999999999</v>
      </c>
      <c r="G172" s="1">
        <v>2420</v>
      </c>
      <c r="H172" s="1">
        <v>13548</v>
      </c>
      <c r="I172">
        <f>AVERAGE(F173:F176)</f>
        <v>1877.5764999999999</v>
      </c>
      <c r="J172">
        <f>F172-I172</f>
        <v>4701.2354999999998</v>
      </c>
    </row>
    <row r="173" spans="1:10" x14ac:dyDescent="0.35">
      <c r="D173" s="1" t="s">
        <v>4</v>
      </c>
      <c r="E173" s="1">
        <v>111500.515</v>
      </c>
      <c r="F173" s="1">
        <v>1786.5260000000001</v>
      </c>
      <c r="G173" s="1">
        <v>1554</v>
      </c>
      <c r="H173" s="1">
        <v>2044</v>
      </c>
    </row>
    <row r="174" spans="1:10" x14ac:dyDescent="0.35">
      <c r="D174" s="1" t="s">
        <v>4</v>
      </c>
      <c r="E174" s="1">
        <v>135422.33900000001</v>
      </c>
      <c r="F174" s="1">
        <v>1866.22</v>
      </c>
      <c r="G174" s="1">
        <v>1529</v>
      </c>
      <c r="H174" s="1">
        <v>2299</v>
      </c>
    </row>
    <row r="175" spans="1:10" x14ac:dyDescent="0.35">
      <c r="D175" s="1" t="s">
        <v>4</v>
      </c>
      <c r="E175" s="1">
        <v>114403.45299999999</v>
      </c>
      <c r="F175" s="1">
        <v>1925.1189999999999</v>
      </c>
      <c r="G175" s="1">
        <v>1608</v>
      </c>
      <c r="H175" s="1">
        <v>2300</v>
      </c>
    </row>
    <row r="176" spans="1:10" x14ac:dyDescent="0.35">
      <c r="D176" s="1" t="s">
        <v>4</v>
      </c>
      <c r="E176" s="1">
        <v>213839.58600000001</v>
      </c>
      <c r="F176" s="1">
        <v>1932.441</v>
      </c>
      <c r="G176" s="1">
        <v>1670</v>
      </c>
      <c r="H176" s="1">
        <v>2220</v>
      </c>
    </row>
    <row r="177" spans="1:10" x14ac:dyDescent="0.35">
      <c r="A177" t="s">
        <v>125</v>
      </c>
      <c r="B177" s="2">
        <v>0.52569444444444446</v>
      </c>
      <c r="C177" s="4">
        <f>B177+$V$2</f>
        <v>0.60902777777777783</v>
      </c>
      <c r="D177" s="1" t="s">
        <v>3</v>
      </c>
      <c r="E177" s="1">
        <v>3084.32</v>
      </c>
      <c r="F177" s="1">
        <v>5297.3829999999998</v>
      </c>
      <c r="G177" s="1">
        <v>2119</v>
      </c>
      <c r="H177" s="1">
        <v>11606</v>
      </c>
      <c r="I177">
        <f>AVERAGE(F178:F181)</f>
        <v>1854.9339999999997</v>
      </c>
      <c r="J177">
        <f>F177-I177</f>
        <v>3442.4490000000001</v>
      </c>
    </row>
    <row r="178" spans="1:10" x14ac:dyDescent="0.35">
      <c r="D178" s="1" t="s">
        <v>4</v>
      </c>
      <c r="E178" s="1">
        <v>84406.978000000003</v>
      </c>
      <c r="F178" s="1">
        <v>1850.127</v>
      </c>
      <c r="G178" s="1">
        <v>1584</v>
      </c>
      <c r="H178" s="1">
        <v>2102</v>
      </c>
    </row>
    <row r="179" spans="1:10" x14ac:dyDescent="0.35">
      <c r="D179" s="1" t="s">
        <v>4</v>
      </c>
      <c r="E179" s="1">
        <v>158524.64499999999</v>
      </c>
      <c r="F179" s="1">
        <v>1878.577</v>
      </c>
      <c r="G179" s="1">
        <v>1553</v>
      </c>
      <c r="H179" s="1">
        <v>2204</v>
      </c>
    </row>
    <row r="180" spans="1:10" x14ac:dyDescent="0.35">
      <c r="D180" s="1" t="s">
        <v>4</v>
      </c>
      <c r="E180" s="1">
        <v>203547.802</v>
      </c>
      <c r="F180" s="1">
        <v>1867.481</v>
      </c>
      <c r="G180" s="1">
        <v>1533</v>
      </c>
      <c r="H180" s="1">
        <v>2217</v>
      </c>
    </row>
    <row r="181" spans="1:10" x14ac:dyDescent="0.35">
      <c r="D181" s="1" t="s">
        <v>4</v>
      </c>
      <c r="E181" s="1">
        <v>147245.978</v>
      </c>
      <c r="F181" s="1">
        <v>1823.5509999999999</v>
      </c>
      <c r="G181" s="1">
        <v>1607</v>
      </c>
      <c r="H181" s="1">
        <v>2238</v>
      </c>
    </row>
    <row r="182" spans="1:10" x14ac:dyDescent="0.35">
      <c r="A182" t="s">
        <v>126</v>
      </c>
      <c r="B182" s="2">
        <v>0.52569444444444446</v>
      </c>
      <c r="C182" s="4">
        <f>B182+$V$2</f>
        <v>0.60902777777777783</v>
      </c>
      <c r="D182" s="1" t="s">
        <v>3</v>
      </c>
      <c r="E182" s="1">
        <v>3780.1680000000001</v>
      </c>
      <c r="F182" s="1">
        <v>6803.259</v>
      </c>
      <c r="G182" s="1">
        <v>2185</v>
      </c>
      <c r="H182" s="1">
        <v>14542</v>
      </c>
      <c r="I182">
        <f>AVERAGE(F183:F186)</f>
        <v>1839.7084999999997</v>
      </c>
      <c r="J182">
        <f>F182-I182</f>
        <v>4963.5505000000003</v>
      </c>
    </row>
    <row r="183" spans="1:10" x14ac:dyDescent="0.35">
      <c r="D183" s="1" t="s">
        <v>4</v>
      </c>
      <c r="E183" s="1">
        <v>76642.176000000007</v>
      </c>
      <c r="F183" s="1">
        <v>1808.4829999999999</v>
      </c>
      <c r="G183" s="1">
        <v>1535</v>
      </c>
      <c r="H183" s="1">
        <v>2100</v>
      </c>
    </row>
    <row r="184" spans="1:10" x14ac:dyDescent="0.35">
      <c r="D184" s="1" t="s">
        <v>4</v>
      </c>
      <c r="E184" s="1">
        <v>163207.601</v>
      </c>
      <c r="F184" s="1">
        <v>1847.2670000000001</v>
      </c>
      <c r="G184" s="1">
        <v>1500</v>
      </c>
      <c r="H184" s="1">
        <v>2198</v>
      </c>
    </row>
    <row r="185" spans="1:10" x14ac:dyDescent="0.35">
      <c r="D185" s="1" t="s">
        <v>4</v>
      </c>
      <c r="E185" s="1">
        <v>237920.53099999999</v>
      </c>
      <c r="F185" s="1">
        <v>1908.0239999999999</v>
      </c>
      <c r="G185" s="1">
        <v>1522</v>
      </c>
      <c r="H185" s="1">
        <v>2244</v>
      </c>
    </row>
    <row r="186" spans="1:10" x14ac:dyDescent="0.35">
      <c r="D186" s="1" t="s">
        <v>4</v>
      </c>
      <c r="E186" s="1">
        <v>124676.27499999999</v>
      </c>
      <c r="F186" s="1">
        <v>1795.06</v>
      </c>
      <c r="G186" s="1">
        <v>1612</v>
      </c>
      <c r="H186" s="1">
        <v>2146</v>
      </c>
    </row>
    <row r="187" spans="1:10" x14ac:dyDescent="0.35">
      <c r="A187" s="5" t="s">
        <v>127</v>
      </c>
      <c r="B187" s="2">
        <v>0.52569444444444446</v>
      </c>
      <c r="C187" s="4">
        <f>B187+$V$2</f>
        <v>0.60902777777777783</v>
      </c>
      <c r="D187" s="1" t="s">
        <v>3</v>
      </c>
      <c r="E187" s="1">
        <v>3340.7280000000001</v>
      </c>
      <c r="F187" s="1">
        <v>6333.2470000000003</v>
      </c>
      <c r="G187" s="1">
        <v>2341</v>
      </c>
      <c r="H187" s="1">
        <v>15676</v>
      </c>
      <c r="I187">
        <f>AVERAGE(F188:F191)</f>
        <v>1861.4965</v>
      </c>
      <c r="J187">
        <f>F187-I187</f>
        <v>4471.7505000000001</v>
      </c>
    </row>
    <row r="188" spans="1:10" x14ac:dyDescent="0.35">
      <c r="D188" s="1" t="s">
        <v>4</v>
      </c>
      <c r="E188" s="1">
        <v>132307.514</v>
      </c>
      <c r="F188" s="1">
        <v>1790.73</v>
      </c>
      <c r="G188" s="1">
        <v>1553</v>
      </c>
      <c r="H188" s="1">
        <v>2091</v>
      </c>
    </row>
    <row r="189" spans="1:10" x14ac:dyDescent="0.35">
      <c r="D189" s="1" t="s">
        <v>4</v>
      </c>
      <c r="E189" s="1">
        <v>150659.25899999999</v>
      </c>
      <c r="F189" s="1">
        <v>1903.924</v>
      </c>
      <c r="G189" s="1">
        <v>1577</v>
      </c>
      <c r="H189" s="1">
        <v>2256</v>
      </c>
    </row>
    <row r="190" spans="1:10" x14ac:dyDescent="0.35">
      <c r="D190" s="1" t="s">
        <v>4</v>
      </c>
      <c r="E190" s="1">
        <v>179884.035</v>
      </c>
      <c r="F190" s="1">
        <v>1900.635</v>
      </c>
      <c r="G190" s="1">
        <v>1583</v>
      </c>
      <c r="H190" s="1">
        <v>2666</v>
      </c>
    </row>
    <row r="191" spans="1:10" x14ac:dyDescent="0.35">
      <c r="D191" s="1" t="s">
        <v>4</v>
      </c>
      <c r="E191" s="1">
        <v>222150.18299999999</v>
      </c>
      <c r="F191" s="1">
        <v>1850.6969999999999</v>
      </c>
      <c r="G191" s="1">
        <v>1536</v>
      </c>
      <c r="H191" s="1">
        <v>2214</v>
      </c>
    </row>
    <row r="192" spans="1:10" x14ac:dyDescent="0.35">
      <c r="A192" t="s">
        <v>128</v>
      </c>
      <c r="B192" s="2">
        <v>0.52708333333333335</v>
      </c>
      <c r="C192" s="4">
        <f>B192+$V$2</f>
        <v>0.61041666666666672</v>
      </c>
      <c r="D192" s="1" t="s">
        <v>3</v>
      </c>
      <c r="E192" s="1">
        <v>2709.1889999999999</v>
      </c>
      <c r="F192" s="1">
        <v>7809.7</v>
      </c>
      <c r="G192" s="1">
        <v>2751</v>
      </c>
      <c r="H192" s="1">
        <v>16383</v>
      </c>
      <c r="I192">
        <f>AVERAGE(F193:F196)</f>
        <v>2065.5639999999999</v>
      </c>
      <c r="J192">
        <f>F192-I192</f>
        <v>5744.1360000000004</v>
      </c>
    </row>
    <row r="193" spans="1:10" x14ac:dyDescent="0.35">
      <c r="D193" s="1" t="s">
        <v>4</v>
      </c>
      <c r="E193" s="1">
        <v>171178.519</v>
      </c>
      <c r="F193" s="1">
        <v>2010.5029999999999</v>
      </c>
      <c r="G193" s="1">
        <v>1773</v>
      </c>
      <c r="H193" s="1">
        <v>2371</v>
      </c>
    </row>
    <row r="194" spans="1:10" x14ac:dyDescent="0.35">
      <c r="D194" s="1" t="s">
        <v>4</v>
      </c>
      <c r="E194" s="1">
        <v>147282.25399999999</v>
      </c>
      <c r="F194" s="1">
        <v>2094.8539999999998</v>
      </c>
      <c r="G194" s="1">
        <v>1729</v>
      </c>
      <c r="H194" s="1">
        <v>2465</v>
      </c>
    </row>
    <row r="195" spans="1:10" x14ac:dyDescent="0.35">
      <c r="D195" s="1" t="s">
        <v>4</v>
      </c>
      <c r="E195" s="1">
        <v>154577.11199999999</v>
      </c>
      <c r="F195" s="1">
        <v>2044.588</v>
      </c>
      <c r="G195" s="1">
        <v>1802</v>
      </c>
      <c r="H195" s="1">
        <v>2350</v>
      </c>
    </row>
    <row r="196" spans="1:10" x14ac:dyDescent="0.35">
      <c r="D196" s="1" t="s">
        <v>4</v>
      </c>
      <c r="E196" s="1">
        <v>139268.46400000001</v>
      </c>
      <c r="F196" s="1">
        <v>2112.3110000000001</v>
      </c>
      <c r="G196" s="1">
        <v>1810</v>
      </c>
      <c r="H196" s="1">
        <v>2448</v>
      </c>
    </row>
    <row r="197" spans="1:10" x14ac:dyDescent="0.35">
      <c r="A197" t="s">
        <v>129</v>
      </c>
      <c r="B197" s="2">
        <v>0.52777777777777779</v>
      </c>
      <c r="C197" s="4">
        <f>B197+$V$2</f>
        <v>0.61111111111111116</v>
      </c>
      <c r="D197" s="1" t="s">
        <v>3</v>
      </c>
      <c r="E197" s="1">
        <v>3044.7460000000001</v>
      </c>
      <c r="F197" s="1">
        <v>7596.4849999999997</v>
      </c>
      <c r="G197" s="1">
        <v>3011</v>
      </c>
      <c r="H197" s="1">
        <v>16383</v>
      </c>
      <c r="I197">
        <f>AVERAGE(F198:F201)</f>
        <v>2018.5817499999998</v>
      </c>
      <c r="J197">
        <f>F197-I197</f>
        <v>5577.9032499999994</v>
      </c>
    </row>
    <row r="198" spans="1:10" x14ac:dyDescent="0.35">
      <c r="D198" s="1" t="s">
        <v>4</v>
      </c>
      <c r="E198" s="1">
        <v>126558.526</v>
      </c>
      <c r="F198" s="1">
        <v>1944.461</v>
      </c>
      <c r="G198" s="1">
        <v>1724</v>
      </c>
      <c r="H198" s="1">
        <v>2280</v>
      </c>
    </row>
    <row r="199" spans="1:10" x14ac:dyDescent="0.35">
      <c r="D199" s="1" t="s">
        <v>4</v>
      </c>
      <c r="E199" s="1">
        <v>158598.02299999999</v>
      </c>
      <c r="F199" s="1">
        <v>2022.789</v>
      </c>
      <c r="G199" s="1">
        <v>1690</v>
      </c>
      <c r="H199" s="1">
        <v>2352</v>
      </c>
    </row>
    <row r="200" spans="1:10" x14ac:dyDescent="0.35">
      <c r="D200" s="1" t="s">
        <v>4</v>
      </c>
      <c r="E200" s="1">
        <v>104212.253</v>
      </c>
      <c r="F200" s="1">
        <v>2026.213</v>
      </c>
      <c r="G200" s="1">
        <v>1793</v>
      </c>
      <c r="H200" s="1">
        <v>2356</v>
      </c>
    </row>
    <row r="201" spans="1:10" x14ac:dyDescent="0.35">
      <c r="D201" s="1" t="s">
        <v>4</v>
      </c>
      <c r="E201" s="1">
        <v>132450.14600000001</v>
      </c>
      <c r="F201" s="1">
        <v>2080.864</v>
      </c>
      <c r="G201" s="1">
        <v>1765</v>
      </c>
      <c r="H201" s="1">
        <v>2459</v>
      </c>
    </row>
    <row r="202" spans="1:10" x14ac:dyDescent="0.35">
      <c r="A202" t="s">
        <v>130</v>
      </c>
      <c r="B202" s="2">
        <v>0.52777777777777779</v>
      </c>
      <c r="C202" s="4">
        <f>B202+$V$2</f>
        <v>0.61111111111111116</v>
      </c>
      <c r="D202" s="1" t="s">
        <v>3</v>
      </c>
      <c r="E202" s="3">
        <v>2615.1999999999998</v>
      </c>
      <c r="F202" s="3">
        <v>7797.7209999999995</v>
      </c>
      <c r="G202" s="3">
        <v>2446</v>
      </c>
      <c r="H202" s="3">
        <v>16383</v>
      </c>
      <c r="I202">
        <f>AVERAGE(F203:F206)</f>
        <v>2082.7817500000001</v>
      </c>
      <c r="J202">
        <f>F202-I202</f>
        <v>5714.9392499999994</v>
      </c>
    </row>
    <row r="203" spans="1:10" x14ac:dyDescent="0.35">
      <c r="D203" s="1" t="s">
        <v>4</v>
      </c>
      <c r="E203" s="3">
        <v>76407.203999999998</v>
      </c>
      <c r="F203" s="3">
        <v>1995.6010000000001</v>
      </c>
      <c r="G203" s="3">
        <v>1708</v>
      </c>
      <c r="H203" s="3">
        <v>2357</v>
      </c>
    </row>
    <row r="204" spans="1:10" x14ac:dyDescent="0.35">
      <c r="D204" s="1" t="s">
        <v>4</v>
      </c>
      <c r="E204" s="3">
        <v>105648.469</v>
      </c>
      <c r="F204" s="3">
        <v>2028.0129999999999</v>
      </c>
      <c r="G204" s="3">
        <v>1730</v>
      </c>
      <c r="H204" s="3">
        <v>2369</v>
      </c>
    </row>
    <row r="205" spans="1:10" x14ac:dyDescent="0.35">
      <c r="D205" s="1" t="s">
        <v>4</v>
      </c>
      <c r="E205" s="3">
        <v>96538.142000000007</v>
      </c>
      <c r="F205" s="3">
        <v>2147.0790000000002</v>
      </c>
      <c r="G205" s="3">
        <v>1821</v>
      </c>
      <c r="H205" s="3">
        <v>2441</v>
      </c>
    </row>
    <row r="206" spans="1:10" x14ac:dyDescent="0.35">
      <c r="D206" s="1" t="s">
        <v>4</v>
      </c>
      <c r="E206" s="3">
        <v>73964.316999999995</v>
      </c>
      <c r="F206" s="3">
        <v>2160.4340000000002</v>
      </c>
      <c r="G206" s="3">
        <v>1860</v>
      </c>
      <c r="H206" s="3">
        <v>2398</v>
      </c>
    </row>
    <row r="207" spans="1:10" x14ac:dyDescent="0.35">
      <c r="A207" t="s">
        <v>131</v>
      </c>
      <c r="B207" s="2">
        <v>0.52777777777777779</v>
      </c>
      <c r="C207" s="4">
        <f>B207+$V$2</f>
        <v>0.61111111111111116</v>
      </c>
      <c r="D207" s="1" t="s">
        <v>3</v>
      </c>
      <c r="E207" s="3">
        <v>2991.1550000000002</v>
      </c>
      <c r="F207" s="3">
        <v>7002.4610000000002</v>
      </c>
      <c r="G207" s="3">
        <v>2560</v>
      </c>
      <c r="H207" s="3">
        <v>15882</v>
      </c>
      <c r="I207">
        <f>AVERAGE(F208:F211)</f>
        <v>2057.4412499999999</v>
      </c>
      <c r="J207">
        <f>F207-I207</f>
        <v>4945.0197500000004</v>
      </c>
    </row>
    <row r="208" spans="1:10" x14ac:dyDescent="0.35">
      <c r="D208" s="1" t="s">
        <v>4</v>
      </c>
      <c r="E208" s="3">
        <v>86845.743000000002</v>
      </c>
      <c r="F208" s="3">
        <v>1985.652</v>
      </c>
      <c r="G208" s="3">
        <v>1770</v>
      </c>
      <c r="H208" s="3">
        <v>2262</v>
      </c>
    </row>
    <row r="209" spans="1:10" x14ac:dyDescent="0.35">
      <c r="D209" s="1" t="s">
        <v>4</v>
      </c>
      <c r="E209" s="3">
        <v>135848.587</v>
      </c>
      <c r="F209" s="3">
        <v>2050.3539999999998</v>
      </c>
      <c r="G209" s="3">
        <v>1707</v>
      </c>
      <c r="H209" s="3">
        <v>2454</v>
      </c>
    </row>
    <row r="210" spans="1:10" x14ac:dyDescent="0.35">
      <c r="D210" s="1" t="s">
        <v>4</v>
      </c>
      <c r="E210" s="3">
        <v>199632.42199999999</v>
      </c>
      <c r="F210" s="3">
        <v>2117.1030000000001</v>
      </c>
      <c r="G210" s="3">
        <v>1749</v>
      </c>
      <c r="H210" s="3">
        <v>2506</v>
      </c>
    </row>
    <row r="211" spans="1:10" x14ac:dyDescent="0.35">
      <c r="D211" s="1" t="s">
        <v>4</v>
      </c>
      <c r="E211" s="3">
        <v>168902.99900000001</v>
      </c>
      <c r="F211" s="3">
        <v>2076.6559999999999</v>
      </c>
      <c r="G211" s="3">
        <v>1776</v>
      </c>
      <c r="H211" s="3">
        <v>2424</v>
      </c>
    </row>
    <row r="212" spans="1:10" x14ac:dyDescent="0.35">
      <c r="A212" t="s">
        <v>132</v>
      </c>
      <c r="B212" s="2">
        <v>0.52777777777777779</v>
      </c>
      <c r="C212" s="4">
        <f>B212+$V$2</f>
        <v>0.61111111111111116</v>
      </c>
      <c r="D212" s="1" t="s">
        <v>3</v>
      </c>
      <c r="E212" s="3">
        <v>3037.3249999999998</v>
      </c>
      <c r="F212" s="3">
        <v>7657.7849999999999</v>
      </c>
      <c r="G212" s="3">
        <v>2791</v>
      </c>
      <c r="H212" s="3">
        <v>16383</v>
      </c>
      <c r="I212">
        <f>AVERAGE(F213:F216)</f>
        <v>2117.9322499999998</v>
      </c>
      <c r="J212">
        <f>F212-I212</f>
        <v>5539.85275</v>
      </c>
    </row>
    <row r="213" spans="1:10" x14ac:dyDescent="0.35">
      <c r="D213" s="1" t="s">
        <v>4</v>
      </c>
      <c r="E213" s="3">
        <v>78520.304999999993</v>
      </c>
      <c r="F213" s="3">
        <v>2035.4780000000001</v>
      </c>
      <c r="G213" s="3">
        <v>1789</v>
      </c>
      <c r="H213" s="3">
        <v>2286</v>
      </c>
    </row>
    <row r="214" spans="1:10" x14ac:dyDescent="0.35">
      <c r="D214" s="1" t="s">
        <v>4</v>
      </c>
      <c r="E214" s="3">
        <v>114519.702</v>
      </c>
      <c r="F214" s="3">
        <v>2090.09</v>
      </c>
      <c r="G214" s="3">
        <v>1740</v>
      </c>
      <c r="H214" s="3">
        <v>2503</v>
      </c>
    </row>
    <row r="215" spans="1:10" x14ac:dyDescent="0.35">
      <c r="D215" s="1" t="s">
        <v>4</v>
      </c>
      <c r="E215" s="3">
        <v>210451.03899999999</v>
      </c>
      <c r="F215" s="3">
        <v>2187.2089999999998</v>
      </c>
      <c r="G215" s="3">
        <v>1801</v>
      </c>
      <c r="H215" s="3">
        <v>2614</v>
      </c>
    </row>
    <row r="216" spans="1:10" x14ac:dyDescent="0.35">
      <c r="D216" s="1" t="s">
        <v>4</v>
      </c>
      <c r="E216" s="3">
        <v>196783.07399999999</v>
      </c>
      <c r="F216" s="3">
        <v>2158.9520000000002</v>
      </c>
      <c r="G216" s="3">
        <v>1876</v>
      </c>
      <c r="H216" s="3">
        <v>2500</v>
      </c>
    </row>
    <row r="217" spans="1:10" x14ac:dyDescent="0.35">
      <c r="A217" t="s">
        <v>133</v>
      </c>
      <c r="B217" s="2">
        <v>0.52777777777777779</v>
      </c>
      <c r="C217" s="4">
        <f>B217+$V$2</f>
        <v>0.61111111111111116</v>
      </c>
      <c r="D217" s="1" t="s">
        <v>3</v>
      </c>
      <c r="E217" s="3">
        <v>3351.4459999999999</v>
      </c>
      <c r="F217" s="3">
        <v>7828.11</v>
      </c>
      <c r="G217" s="3">
        <v>2604</v>
      </c>
      <c r="H217" s="3">
        <v>16383</v>
      </c>
      <c r="I217">
        <f>AVERAGE(F218:F221)</f>
        <v>2109.6872499999999</v>
      </c>
      <c r="J217">
        <f>F217-I217</f>
        <v>5718.4227499999997</v>
      </c>
    </row>
    <row r="218" spans="1:10" x14ac:dyDescent="0.35">
      <c r="D218" s="1" t="s">
        <v>4</v>
      </c>
      <c r="E218" s="3">
        <v>100132.80499999999</v>
      </c>
      <c r="F218" s="3">
        <v>2044.7560000000001</v>
      </c>
      <c r="G218" s="3">
        <v>1814</v>
      </c>
      <c r="H218" s="3">
        <v>2341</v>
      </c>
    </row>
    <row r="219" spans="1:10" x14ac:dyDescent="0.35">
      <c r="D219" s="1" t="s">
        <v>4</v>
      </c>
      <c r="E219" s="3">
        <v>146474.27900000001</v>
      </c>
      <c r="F219" s="3">
        <v>2100.8110000000001</v>
      </c>
      <c r="G219" s="3">
        <v>1725</v>
      </c>
      <c r="H219" s="3">
        <v>2505</v>
      </c>
    </row>
    <row r="220" spans="1:10" x14ac:dyDescent="0.35">
      <c r="D220" s="1" t="s">
        <v>4</v>
      </c>
      <c r="E220" s="3">
        <v>176961.31</v>
      </c>
      <c r="F220" s="3">
        <v>2137.8020000000001</v>
      </c>
      <c r="G220" s="3">
        <v>1851</v>
      </c>
      <c r="H220" s="3">
        <v>2479</v>
      </c>
    </row>
    <row r="221" spans="1:10" x14ac:dyDescent="0.35">
      <c r="D221" s="1" t="s">
        <v>4</v>
      </c>
      <c r="E221" s="3">
        <v>181114.13500000001</v>
      </c>
      <c r="F221" s="3">
        <v>2155.38</v>
      </c>
      <c r="G221" s="3">
        <v>1777</v>
      </c>
      <c r="H221" s="3">
        <v>2557</v>
      </c>
    </row>
    <row r="222" spans="1:10" x14ac:dyDescent="0.35">
      <c r="A222" t="s">
        <v>134</v>
      </c>
      <c r="B222" s="2">
        <v>0.56041666666666667</v>
      </c>
      <c r="C222" s="4">
        <f>B222+$V$2</f>
        <v>0.64375000000000004</v>
      </c>
      <c r="D222" s="1" t="s">
        <v>3</v>
      </c>
      <c r="E222" s="3">
        <v>3250.0369999999998</v>
      </c>
      <c r="F222" s="3">
        <v>5122.1400000000003</v>
      </c>
      <c r="G222" s="3">
        <v>1231</v>
      </c>
      <c r="H222" s="3">
        <v>12235</v>
      </c>
      <c r="I222">
        <f>AVERAGE(F223:F226)</f>
        <v>1104.5387499999999</v>
      </c>
      <c r="J222">
        <f>F222-I222</f>
        <v>4017.6012500000006</v>
      </c>
    </row>
    <row r="223" spans="1:10" x14ac:dyDescent="0.35">
      <c r="D223" s="1" t="s">
        <v>4</v>
      </c>
      <c r="E223" s="3">
        <v>105506.662</v>
      </c>
      <c r="F223" s="3">
        <v>1245.7080000000001</v>
      </c>
      <c r="G223" s="3">
        <v>1076</v>
      </c>
      <c r="H223" s="3">
        <v>1434</v>
      </c>
    </row>
    <row r="224" spans="1:10" x14ac:dyDescent="0.35">
      <c r="D224" s="1" t="s">
        <v>4</v>
      </c>
      <c r="E224" s="3">
        <v>224836.28700000001</v>
      </c>
      <c r="F224" s="3">
        <v>1045.9169999999999</v>
      </c>
      <c r="G224" s="3">
        <v>784</v>
      </c>
      <c r="H224" s="3">
        <v>1271</v>
      </c>
    </row>
    <row r="225" spans="1:10" x14ac:dyDescent="0.35">
      <c r="D225" s="1" t="s">
        <v>4</v>
      </c>
      <c r="E225" s="3">
        <v>211092.47200000001</v>
      </c>
      <c r="F225" s="3">
        <v>1010.276</v>
      </c>
      <c r="G225" s="3">
        <v>746</v>
      </c>
      <c r="H225" s="3">
        <v>1249</v>
      </c>
    </row>
    <row r="226" spans="1:10" x14ac:dyDescent="0.35">
      <c r="D226" s="1" t="s">
        <v>4</v>
      </c>
      <c r="E226" s="3">
        <v>133414.769</v>
      </c>
      <c r="F226" s="3">
        <v>1116.2539999999999</v>
      </c>
      <c r="G226" s="3">
        <v>914</v>
      </c>
      <c r="H226" s="3">
        <v>1346</v>
      </c>
    </row>
    <row r="227" spans="1:10" x14ac:dyDescent="0.35">
      <c r="A227" t="s">
        <v>135</v>
      </c>
      <c r="B227" s="2">
        <v>0.56111111111111112</v>
      </c>
      <c r="C227" s="4">
        <f>B227+$V$2</f>
        <v>0.64444444444444449</v>
      </c>
      <c r="D227" s="1" t="s">
        <v>3</v>
      </c>
      <c r="E227" s="3">
        <v>3136.261</v>
      </c>
      <c r="F227" s="3">
        <v>6675.9040000000005</v>
      </c>
      <c r="G227" s="3">
        <v>2438</v>
      </c>
      <c r="H227" s="3">
        <v>14129</v>
      </c>
      <c r="I227">
        <f>AVERAGE(F228:F231)</f>
        <v>1877.42425</v>
      </c>
      <c r="J227">
        <f>F227-I227</f>
        <v>4798.4797500000004</v>
      </c>
    </row>
    <row r="228" spans="1:10" x14ac:dyDescent="0.35">
      <c r="D228" s="1" t="s">
        <v>4</v>
      </c>
      <c r="E228" s="3">
        <v>126044.061</v>
      </c>
      <c r="F228" s="3">
        <v>1800.076</v>
      </c>
      <c r="G228" s="3">
        <v>1600</v>
      </c>
      <c r="H228" s="3">
        <v>2082</v>
      </c>
    </row>
    <row r="229" spans="1:10" x14ac:dyDescent="0.35">
      <c r="D229" s="1" t="s">
        <v>4</v>
      </c>
      <c r="E229" s="3">
        <v>166817.10500000001</v>
      </c>
      <c r="F229" s="3">
        <v>1882.8520000000001</v>
      </c>
      <c r="G229" s="3">
        <v>1515</v>
      </c>
      <c r="H229" s="3">
        <v>2283</v>
      </c>
    </row>
    <row r="230" spans="1:10" x14ac:dyDescent="0.35">
      <c r="D230" s="1" t="s">
        <v>4</v>
      </c>
      <c r="E230" s="3">
        <v>158101.69500000001</v>
      </c>
      <c r="F230" s="3">
        <v>1898.5170000000001</v>
      </c>
      <c r="G230" s="3">
        <v>1589</v>
      </c>
      <c r="H230" s="3">
        <v>2226</v>
      </c>
    </row>
    <row r="231" spans="1:10" x14ac:dyDescent="0.35">
      <c r="D231" s="1" t="s">
        <v>4</v>
      </c>
      <c r="E231" s="3">
        <v>154628.228</v>
      </c>
      <c r="F231" s="3">
        <v>1928.252</v>
      </c>
      <c r="G231" s="3">
        <v>1586</v>
      </c>
      <c r="H231" s="3">
        <v>2243</v>
      </c>
    </row>
    <row r="232" spans="1:10" x14ac:dyDescent="0.35">
      <c r="A232" t="s">
        <v>136</v>
      </c>
      <c r="B232" s="2">
        <v>0.56111111111111112</v>
      </c>
      <c r="C232" s="4">
        <f>B232+$V$2</f>
        <v>0.64444444444444449</v>
      </c>
      <c r="D232" s="1" t="s">
        <v>3</v>
      </c>
      <c r="E232" s="3">
        <v>3052.1660000000002</v>
      </c>
      <c r="F232" s="3">
        <v>4312.5140000000001</v>
      </c>
      <c r="G232" s="3">
        <v>2370</v>
      </c>
      <c r="H232" s="3">
        <v>8046</v>
      </c>
      <c r="I232">
        <f>AVERAGE(F233:F236)</f>
        <v>1942.4989999999998</v>
      </c>
      <c r="J232">
        <f>F232-I232</f>
        <v>2370.0150000000003</v>
      </c>
    </row>
    <row r="233" spans="1:10" x14ac:dyDescent="0.35">
      <c r="D233" s="1" t="s">
        <v>4</v>
      </c>
      <c r="E233" s="3">
        <v>114415.82</v>
      </c>
      <c r="F233" s="3">
        <v>1851.2090000000001</v>
      </c>
      <c r="G233" s="3">
        <v>1621</v>
      </c>
      <c r="H233" s="3">
        <v>2242</v>
      </c>
    </row>
    <row r="234" spans="1:10" x14ac:dyDescent="0.35">
      <c r="D234" s="1" t="s">
        <v>4</v>
      </c>
      <c r="E234" s="3">
        <v>162990.76699999999</v>
      </c>
      <c r="F234" s="3">
        <v>1947.125</v>
      </c>
      <c r="G234" s="3">
        <v>1630</v>
      </c>
      <c r="H234" s="3">
        <v>2297</v>
      </c>
    </row>
    <row r="235" spans="1:10" x14ac:dyDescent="0.35">
      <c r="D235" s="1" t="s">
        <v>4</v>
      </c>
      <c r="E235" s="3">
        <v>195892.65299999999</v>
      </c>
      <c r="F235" s="3">
        <v>1989.9449999999999</v>
      </c>
      <c r="G235" s="3">
        <v>1648</v>
      </c>
      <c r="H235" s="3">
        <v>2347</v>
      </c>
    </row>
    <row r="236" spans="1:10" x14ac:dyDescent="0.35">
      <c r="D236" s="1" t="s">
        <v>4</v>
      </c>
      <c r="E236" s="3">
        <v>200971.351</v>
      </c>
      <c r="F236" s="3">
        <v>1981.7170000000001</v>
      </c>
      <c r="G236" s="3">
        <v>1720</v>
      </c>
      <c r="H236" s="3">
        <v>2283</v>
      </c>
    </row>
    <row r="237" spans="1:10" x14ac:dyDescent="0.35">
      <c r="A237" t="s">
        <v>137</v>
      </c>
      <c r="B237" s="2">
        <v>0.56180555555555556</v>
      </c>
      <c r="C237" s="4">
        <f>B237+$V$2</f>
        <v>0.64513888888888893</v>
      </c>
      <c r="D237" s="1" t="s">
        <v>3</v>
      </c>
      <c r="E237" s="3">
        <v>2880.6770000000001</v>
      </c>
      <c r="F237" s="3">
        <v>7231.9380000000001</v>
      </c>
      <c r="G237" s="3">
        <v>2545</v>
      </c>
      <c r="H237" s="3">
        <v>16340</v>
      </c>
      <c r="I237">
        <f>AVERAGE(F238:F241)</f>
        <v>1780.9792500000001</v>
      </c>
      <c r="J237">
        <f>F237-I237</f>
        <v>5450.9587499999998</v>
      </c>
    </row>
    <row r="238" spans="1:10" x14ac:dyDescent="0.35">
      <c r="D238" s="1" t="s">
        <v>4</v>
      </c>
      <c r="E238" s="3">
        <v>121164.882</v>
      </c>
      <c r="F238" s="3">
        <v>1717.0309999999999</v>
      </c>
      <c r="G238" s="3">
        <v>1481</v>
      </c>
      <c r="H238" s="3">
        <v>1988</v>
      </c>
    </row>
    <row r="239" spans="1:10" x14ac:dyDescent="0.35">
      <c r="D239" s="1" t="s">
        <v>4</v>
      </c>
      <c r="E239" s="3">
        <v>111418.069</v>
      </c>
      <c r="F239" s="3">
        <v>1773.614</v>
      </c>
      <c r="G239" s="3">
        <v>1468</v>
      </c>
      <c r="H239" s="3">
        <v>2104</v>
      </c>
    </row>
    <row r="240" spans="1:10" x14ac:dyDescent="0.35">
      <c r="D240" s="1" t="s">
        <v>4</v>
      </c>
      <c r="E240" s="3">
        <v>82815.763000000006</v>
      </c>
      <c r="F240" s="3">
        <v>1800.048</v>
      </c>
      <c r="G240" s="3">
        <v>1260</v>
      </c>
      <c r="H240" s="3">
        <v>2017</v>
      </c>
    </row>
    <row r="241" spans="1:10" x14ac:dyDescent="0.35">
      <c r="D241" s="1" t="s">
        <v>4</v>
      </c>
      <c r="E241" s="3">
        <v>150961.837</v>
      </c>
      <c r="F241" s="3">
        <v>1833.2239999999999</v>
      </c>
      <c r="G241" s="3">
        <v>1511</v>
      </c>
      <c r="H241" s="3">
        <v>2169</v>
      </c>
    </row>
    <row r="242" spans="1:10" x14ac:dyDescent="0.35">
      <c r="A242" t="s">
        <v>138</v>
      </c>
      <c r="B242" s="2">
        <v>0.56180555555555556</v>
      </c>
      <c r="C242" s="4">
        <f>B242+$V$2</f>
        <v>0.64513888888888893</v>
      </c>
      <c r="D242" s="1" t="s">
        <v>3</v>
      </c>
      <c r="E242" s="3">
        <v>3336.6060000000002</v>
      </c>
      <c r="F242" s="3">
        <v>7633.0609999999997</v>
      </c>
      <c r="G242" s="3">
        <v>2187</v>
      </c>
      <c r="H242" s="3">
        <v>16383</v>
      </c>
      <c r="I242">
        <f>AVERAGE(F243:F246)</f>
        <v>1875.07575</v>
      </c>
      <c r="J242">
        <f>F242-I242</f>
        <v>5757.9852499999997</v>
      </c>
    </row>
    <row r="243" spans="1:10" x14ac:dyDescent="0.35">
      <c r="D243" s="1" t="s">
        <v>4</v>
      </c>
      <c r="E243" s="3">
        <v>139205.804</v>
      </c>
      <c r="F243" s="3">
        <v>1862.037</v>
      </c>
      <c r="G243" s="3">
        <v>1589</v>
      </c>
      <c r="H243" s="3">
        <v>2242</v>
      </c>
    </row>
    <row r="244" spans="1:10" x14ac:dyDescent="0.35">
      <c r="D244" s="1" t="s">
        <v>4</v>
      </c>
      <c r="E244" s="3">
        <v>98582.812999999995</v>
      </c>
      <c r="F244" s="3">
        <v>1817.365</v>
      </c>
      <c r="G244" s="3">
        <v>1539</v>
      </c>
      <c r="H244" s="3">
        <v>2128</v>
      </c>
    </row>
    <row r="245" spans="1:10" x14ac:dyDescent="0.35">
      <c r="D245" s="1" t="s">
        <v>4</v>
      </c>
      <c r="E245" s="3">
        <v>112456.893</v>
      </c>
      <c r="F245" s="3">
        <v>1877.472</v>
      </c>
      <c r="G245" s="3">
        <v>1607</v>
      </c>
      <c r="H245" s="3">
        <v>2273</v>
      </c>
    </row>
    <row r="246" spans="1:10" x14ac:dyDescent="0.35">
      <c r="D246" s="1" t="s">
        <v>4</v>
      </c>
      <c r="E246" s="3">
        <v>138048.25700000001</v>
      </c>
      <c r="F246" s="3">
        <v>1943.4290000000001</v>
      </c>
      <c r="G246" s="3">
        <v>1580</v>
      </c>
      <c r="H246" s="3">
        <v>2302</v>
      </c>
    </row>
    <row r="247" spans="1:10" x14ac:dyDescent="0.35">
      <c r="A247" s="5" t="s">
        <v>139</v>
      </c>
      <c r="B247" s="2">
        <v>0.56180555555555556</v>
      </c>
      <c r="C247" s="4">
        <f>B247+$V$2</f>
        <v>0.64513888888888893</v>
      </c>
      <c r="D247" s="1" t="s">
        <v>3</v>
      </c>
      <c r="E247" s="3">
        <v>3952.4810000000002</v>
      </c>
      <c r="F247" s="3">
        <v>5524.6170000000002</v>
      </c>
      <c r="G247" s="3">
        <v>2039</v>
      </c>
      <c r="H247" s="3">
        <v>12702</v>
      </c>
      <c r="I247">
        <f>AVERAGE(F248:F251)</f>
        <v>1892.08</v>
      </c>
      <c r="J247">
        <f>F247-I247</f>
        <v>3632.5370000000003</v>
      </c>
    </row>
    <row r="248" spans="1:10" x14ac:dyDescent="0.35">
      <c r="D248" s="1" t="s">
        <v>4</v>
      </c>
      <c r="E248" s="3">
        <v>129417.76700000001</v>
      </c>
      <c r="F248" s="3">
        <v>1833.1110000000001</v>
      </c>
      <c r="G248" s="3">
        <v>1610</v>
      </c>
      <c r="H248" s="3">
        <v>2146</v>
      </c>
    </row>
    <row r="249" spans="1:10" x14ac:dyDescent="0.35">
      <c r="D249" s="1" t="s">
        <v>4</v>
      </c>
      <c r="E249" s="3">
        <v>158149.514</v>
      </c>
      <c r="F249" s="3">
        <v>1894.463</v>
      </c>
      <c r="G249" s="3">
        <v>1551</v>
      </c>
      <c r="H249" s="3">
        <v>2282</v>
      </c>
    </row>
    <row r="250" spans="1:10" x14ac:dyDescent="0.35">
      <c r="D250" s="1" t="s">
        <v>4</v>
      </c>
      <c r="E250" s="3">
        <v>146301.14199999999</v>
      </c>
      <c r="F250" s="3">
        <v>1913.915</v>
      </c>
      <c r="G250" s="3">
        <v>1681</v>
      </c>
      <c r="H250" s="3">
        <v>2189</v>
      </c>
    </row>
    <row r="251" spans="1:10" x14ac:dyDescent="0.35">
      <c r="D251" s="1" t="s">
        <v>4</v>
      </c>
      <c r="E251" s="3">
        <v>129407.874</v>
      </c>
      <c r="F251" s="3">
        <v>1926.8309999999999</v>
      </c>
      <c r="G251" s="3">
        <v>1611</v>
      </c>
      <c r="H251" s="3">
        <v>2276</v>
      </c>
    </row>
    <row r="252" spans="1:10" x14ac:dyDescent="0.35">
      <c r="A252" t="s">
        <v>140</v>
      </c>
      <c r="B252" s="2">
        <v>0.56180555555555556</v>
      </c>
      <c r="C252" s="4">
        <f>B252+$V$2</f>
        <v>0.64513888888888893</v>
      </c>
      <c r="D252" s="1" t="s">
        <v>3</v>
      </c>
      <c r="E252" s="3">
        <v>3362.989</v>
      </c>
      <c r="F252" s="3">
        <v>6964.018</v>
      </c>
      <c r="G252" s="3">
        <v>2248</v>
      </c>
      <c r="H252" s="3">
        <v>16383</v>
      </c>
      <c r="I252">
        <f>AVERAGE(F253:F256)</f>
        <v>1850.586</v>
      </c>
      <c r="J252">
        <f>F252-I252</f>
        <v>5113.4319999999998</v>
      </c>
    </row>
    <row r="253" spans="1:10" x14ac:dyDescent="0.35">
      <c r="D253" s="1" t="s">
        <v>4</v>
      </c>
      <c r="E253" s="3">
        <v>129929.76</v>
      </c>
      <c r="F253" s="3">
        <v>1787.4469999999999</v>
      </c>
      <c r="G253" s="3">
        <v>624</v>
      </c>
      <c r="H253" s="3">
        <v>2090</v>
      </c>
    </row>
    <row r="254" spans="1:10" x14ac:dyDescent="0.35">
      <c r="D254" s="1" t="s">
        <v>4</v>
      </c>
      <c r="E254" s="3">
        <v>219360.19699999999</v>
      </c>
      <c r="F254" s="3">
        <v>1854.537</v>
      </c>
      <c r="G254" s="3">
        <v>1543</v>
      </c>
      <c r="H254" s="3">
        <v>2202</v>
      </c>
    </row>
    <row r="255" spans="1:10" x14ac:dyDescent="0.35">
      <c r="D255" s="1" t="s">
        <v>4</v>
      </c>
      <c r="E255" s="3">
        <v>133778.35800000001</v>
      </c>
      <c r="F255" s="3">
        <v>1873.6590000000001</v>
      </c>
      <c r="G255" s="3">
        <v>1662</v>
      </c>
      <c r="H255" s="3">
        <v>2132</v>
      </c>
    </row>
    <row r="256" spans="1:10" x14ac:dyDescent="0.35">
      <c r="D256" s="1" t="s">
        <v>4</v>
      </c>
      <c r="E256" s="3">
        <v>168543.53200000001</v>
      </c>
      <c r="F256" s="3">
        <v>1886.701</v>
      </c>
      <c r="G256" s="3">
        <v>1544</v>
      </c>
      <c r="H256" s="3">
        <v>2208</v>
      </c>
    </row>
    <row r="257" spans="1:10" x14ac:dyDescent="0.35">
      <c r="A257" t="s">
        <v>141</v>
      </c>
      <c r="B257" s="2">
        <v>0.5625</v>
      </c>
      <c r="C257" s="4">
        <f>B257+$V$2</f>
        <v>0.64583333333333337</v>
      </c>
      <c r="D257" s="1" t="s">
        <v>3</v>
      </c>
      <c r="E257" s="3">
        <v>3103.2829999999999</v>
      </c>
      <c r="F257" s="3">
        <v>7737.317</v>
      </c>
      <c r="G257" s="3">
        <v>2248</v>
      </c>
      <c r="H257" s="3">
        <v>16322</v>
      </c>
      <c r="I257">
        <f>AVERAGE(F258:F261)</f>
        <v>1834.5742499999999</v>
      </c>
      <c r="J257">
        <f>F257-I257</f>
        <v>5902.7427500000003</v>
      </c>
    </row>
    <row r="258" spans="1:10" x14ac:dyDescent="0.35">
      <c r="D258" s="1" t="s">
        <v>4</v>
      </c>
      <c r="E258" s="3">
        <v>146827.15</v>
      </c>
      <c r="F258" s="3">
        <v>1789.7929999999999</v>
      </c>
      <c r="G258" s="3">
        <v>1499</v>
      </c>
      <c r="H258" s="3">
        <v>2167</v>
      </c>
    </row>
    <row r="259" spans="1:10" x14ac:dyDescent="0.35">
      <c r="D259" s="1" t="s">
        <v>4</v>
      </c>
      <c r="E259" s="3">
        <v>178677.84400000001</v>
      </c>
      <c r="F259" s="3">
        <v>1853.479</v>
      </c>
      <c r="G259" s="3">
        <v>1534</v>
      </c>
      <c r="H259" s="3">
        <v>2175</v>
      </c>
    </row>
    <row r="260" spans="1:10" x14ac:dyDescent="0.35">
      <c r="D260" s="1" t="s">
        <v>4</v>
      </c>
      <c r="E260" s="3">
        <v>119553.88</v>
      </c>
      <c r="F260" s="3">
        <v>1845.3430000000001</v>
      </c>
      <c r="G260" s="3">
        <v>1595</v>
      </c>
      <c r="H260" s="3">
        <v>2180</v>
      </c>
    </row>
    <row r="261" spans="1:10" x14ac:dyDescent="0.35">
      <c r="D261" s="1" t="s">
        <v>4</v>
      </c>
      <c r="E261" s="3">
        <v>121512.806</v>
      </c>
      <c r="F261" s="3">
        <v>1849.682</v>
      </c>
      <c r="G261" s="3">
        <v>1593</v>
      </c>
      <c r="H261" s="3">
        <v>2137</v>
      </c>
    </row>
    <row r="262" spans="1:10" x14ac:dyDescent="0.35">
      <c r="A262" t="s">
        <v>142</v>
      </c>
      <c r="B262" s="2">
        <v>0.5625</v>
      </c>
      <c r="C262" s="4">
        <f>B262+$V$2</f>
        <v>0.64583333333333337</v>
      </c>
      <c r="D262" s="1" t="s">
        <v>3</v>
      </c>
      <c r="E262" s="3">
        <v>3453.68</v>
      </c>
      <c r="F262" s="3">
        <v>6520.1379999999999</v>
      </c>
      <c r="G262" s="3">
        <v>2241</v>
      </c>
      <c r="H262" s="3">
        <v>14618</v>
      </c>
      <c r="I262">
        <f>AVERAGE(F263:F266)</f>
        <v>1964.3435000000002</v>
      </c>
      <c r="J262">
        <f>F262-I262</f>
        <v>4555.7945</v>
      </c>
    </row>
    <row r="263" spans="1:10" x14ac:dyDescent="0.35">
      <c r="D263" s="1" t="s">
        <v>4</v>
      </c>
      <c r="E263" s="3">
        <v>47954.125999999997</v>
      </c>
      <c r="F263" s="3">
        <v>1897.5650000000001</v>
      </c>
      <c r="G263" s="3">
        <v>1645</v>
      </c>
      <c r="H263" s="3">
        <v>2187</v>
      </c>
    </row>
    <row r="264" spans="1:10" x14ac:dyDescent="0.35">
      <c r="D264" s="1" t="s">
        <v>4</v>
      </c>
      <c r="E264" s="3">
        <v>54249.733</v>
      </c>
      <c r="F264" s="3">
        <v>1935.999</v>
      </c>
      <c r="G264" s="3">
        <v>1713</v>
      </c>
      <c r="H264" s="3">
        <v>2170</v>
      </c>
    </row>
    <row r="265" spans="1:10" x14ac:dyDescent="0.35">
      <c r="D265" s="1" t="s">
        <v>4</v>
      </c>
      <c r="E265" s="3">
        <v>111188.868</v>
      </c>
      <c r="F265" s="3">
        <v>2040.752</v>
      </c>
      <c r="G265" s="3">
        <v>1693</v>
      </c>
      <c r="H265" s="3">
        <v>2412</v>
      </c>
    </row>
    <row r="266" spans="1:10" x14ac:dyDescent="0.35">
      <c r="D266" s="1" t="s">
        <v>4</v>
      </c>
      <c r="E266" s="3">
        <v>76008.987999999998</v>
      </c>
      <c r="F266" s="3">
        <v>1983.058</v>
      </c>
      <c r="G266" s="3">
        <v>1728</v>
      </c>
      <c r="H266" s="3">
        <v>2315</v>
      </c>
    </row>
    <row r="267" spans="1:10" x14ac:dyDescent="0.35">
      <c r="A267" t="s">
        <v>143</v>
      </c>
      <c r="B267" s="2">
        <v>0.5625</v>
      </c>
      <c r="C267" s="4">
        <f>B267+$V$2</f>
        <v>0.64583333333333337</v>
      </c>
      <c r="D267" s="1" t="s">
        <v>3</v>
      </c>
      <c r="E267" s="3">
        <v>2667.9659999999999</v>
      </c>
      <c r="F267" s="3">
        <v>7814.2259999999997</v>
      </c>
      <c r="G267" s="3">
        <v>2420</v>
      </c>
      <c r="H267" s="3">
        <v>16383</v>
      </c>
      <c r="I267">
        <f>AVERAGE(F268:F271)</f>
        <v>2061.57575</v>
      </c>
      <c r="J267">
        <f>F267-I267</f>
        <v>5752.6502499999997</v>
      </c>
    </row>
    <row r="268" spans="1:10" x14ac:dyDescent="0.35">
      <c r="D268" s="1" t="s">
        <v>4</v>
      </c>
      <c r="E268" s="3">
        <v>171168.62599999999</v>
      </c>
      <c r="F268" s="3">
        <v>2045.1790000000001</v>
      </c>
      <c r="G268" s="3">
        <v>1795</v>
      </c>
      <c r="H268" s="3">
        <v>2378</v>
      </c>
    </row>
    <row r="269" spans="1:10" x14ac:dyDescent="0.35">
      <c r="D269" s="1" t="s">
        <v>4</v>
      </c>
      <c r="E269" s="3">
        <v>158758.79300000001</v>
      </c>
      <c r="F269" s="3">
        <v>2049.9499999999998</v>
      </c>
      <c r="G269" s="3">
        <v>1628</v>
      </c>
      <c r="H269" s="3">
        <v>2441</v>
      </c>
    </row>
    <row r="270" spans="1:10" x14ac:dyDescent="0.35">
      <c r="D270" s="1" t="s">
        <v>4</v>
      </c>
      <c r="E270" s="3">
        <v>149411.01999999999</v>
      </c>
      <c r="F270" s="3">
        <v>2087.7199999999998</v>
      </c>
      <c r="G270" s="3">
        <v>1848</v>
      </c>
      <c r="H270" s="3">
        <v>2404</v>
      </c>
    </row>
    <row r="271" spans="1:10" x14ac:dyDescent="0.35">
      <c r="D271" s="1" t="s">
        <v>4</v>
      </c>
      <c r="E271" s="3">
        <v>164010.62899999999</v>
      </c>
      <c r="F271" s="3">
        <v>2063.4540000000002</v>
      </c>
      <c r="G271" s="3">
        <v>1721</v>
      </c>
      <c r="H271" s="3">
        <v>2456</v>
      </c>
    </row>
    <row r="272" spans="1:10" x14ac:dyDescent="0.35">
      <c r="A272" t="s">
        <v>144</v>
      </c>
      <c r="B272" s="2">
        <v>0.56319444444444444</v>
      </c>
      <c r="C272" s="4">
        <f>B272+$V$2</f>
        <v>0.64652777777777781</v>
      </c>
      <c r="D272" s="1" t="s">
        <v>3</v>
      </c>
      <c r="E272" s="3">
        <v>3516.3389999999999</v>
      </c>
      <c r="F272" s="3">
        <v>6630.768</v>
      </c>
      <c r="G272" s="3">
        <v>2698</v>
      </c>
      <c r="H272" s="3">
        <v>16383</v>
      </c>
      <c r="I272">
        <f>AVERAGE(F273:F276)</f>
        <v>2237.67</v>
      </c>
      <c r="J272">
        <f>F272-I272</f>
        <v>4393.098</v>
      </c>
    </row>
    <row r="273" spans="1:10" x14ac:dyDescent="0.35">
      <c r="D273" s="1" t="s">
        <v>4</v>
      </c>
      <c r="E273" s="3">
        <v>165425.40900000001</v>
      </c>
      <c r="F273" s="3">
        <v>2201.511</v>
      </c>
      <c r="G273" s="3">
        <v>1829</v>
      </c>
      <c r="H273" s="3">
        <v>2589</v>
      </c>
    </row>
    <row r="274" spans="1:10" x14ac:dyDescent="0.35">
      <c r="D274" s="1" t="s">
        <v>4</v>
      </c>
      <c r="E274" s="3">
        <v>51499.321000000004</v>
      </c>
      <c r="F274" s="3">
        <v>2223.3319999999999</v>
      </c>
      <c r="G274" s="3">
        <v>1942</v>
      </c>
      <c r="H274" s="3">
        <v>2510</v>
      </c>
    </row>
    <row r="275" spans="1:10" x14ac:dyDescent="0.35">
      <c r="D275" s="1" t="s">
        <v>4</v>
      </c>
      <c r="E275" s="3">
        <v>131730.389</v>
      </c>
      <c r="F275" s="3">
        <v>2246.1999999999998</v>
      </c>
      <c r="G275" s="3">
        <v>1960</v>
      </c>
      <c r="H275" s="3">
        <v>2578</v>
      </c>
    </row>
    <row r="276" spans="1:10" x14ac:dyDescent="0.35">
      <c r="D276" s="1" t="s">
        <v>4</v>
      </c>
      <c r="E276" s="3">
        <v>176075.83600000001</v>
      </c>
      <c r="F276" s="3">
        <v>2279.6370000000002</v>
      </c>
      <c r="G276" s="3">
        <v>1903</v>
      </c>
      <c r="H276" s="3">
        <v>2698</v>
      </c>
    </row>
    <row r="277" spans="1:10" x14ac:dyDescent="0.35">
      <c r="A277" t="s">
        <v>145</v>
      </c>
      <c r="B277" s="2">
        <v>0.66875000000000007</v>
      </c>
      <c r="C277" s="4">
        <f>B277+$V$2</f>
        <v>0.75208333333333344</v>
      </c>
      <c r="D277" s="1" t="s">
        <v>3</v>
      </c>
      <c r="E277" s="3">
        <v>3921.1509999999998</v>
      </c>
      <c r="F277" s="3">
        <v>4990.3689999999997</v>
      </c>
      <c r="G277" s="3">
        <v>2543</v>
      </c>
      <c r="H277" s="3">
        <v>10700</v>
      </c>
      <c r="I277">
        <f>AVERAGE(F278:F281)</f>
        <v>2151.5777499999999</v>
      </c>
      <c r="J277">
        <f>F277-I277</f>
        <v>2838.7912499999998</v>
      </c>
    </row>
    <row r="278" spans="1:10" x14ac:dyDescent="0.35">
      <c r="D278" s="1" t="s">
        <v>4</v>
      </c>
      <c r="E278" s="3">
        <v>141302.416</v>
      </c>
      <c r="F278" s="3">
        <v>2091.6790000000001</v>
      </c>
      <c r="G278" s="3">
        <v>1821</v>
      </c>
      <c r="H278" s="3">
        <v>2424</v>
      </c>
    </row>
    <row r="279" spans="1:10" x14ac:dyDescent="0.35">
      <c r="D279" s="1" t="s">
        <v>4</v>
      </c>
      <c r="E279" s="3">
        <v>133778.35800000001</v>
      </c>
      <c r="F279" s="3">
        <v>2173.5810000000001</v>
      </c>
      <c r="G279" s="3">
        <v>1818</v>
      </c>
      <c r="H279" s="3">
        <v>2595</v>
      </c>
    </row>
    <row r="280" spans="1:10" x14ac:dyDescent="0.35">
      <c r="D280" s="1" t="s">
        <v>4</v>
      </c>
      <c r="E280" s="3">
        <v>98584.462</v>
      </c>
      <c r="F280" s="3">
        <v>2188.777</v>
      </c>
      <c r="G280" s="3">
        <v>1945</v>
      </c>
      <c r="H280" s="3">
        <v>2473</v>
      </c>
    </row>
    <row r="281" spans="1:10" x14ac:dyDescent="0.35">
      <c r="D281" s="1" t="s">
        <v>4</v>
      </c>
      <c r="E281" s="3">
        <v>74083.039999999994</v>
      </c>
      <c r="F281" s="3">
        <v>2152.2739999999999</v>
      </c>
      <c r="G281" s="3">
        <v>1841</v>
      </c>
      <c r="H281" s="3">
        <v>2470</v>
      </c>
    </row>
    <row r="282" spans="1:10" x14ac:dyDescent="0.35">
      <c r="A282" t="s">
        <v>146</v>
      </c>
      <c r="B282" s="2">
        <v>0.67083333333333339</v>
      </c>
      <c r="C282" s="4">
        <f>B282+$V$2</f>
        <v>0.75416666666666676</v>
      </c>
      <c r="D282" s="1" t="s">
        <v>3</v>
      </c>
      <c r="E282" s="3">
        <v>3387.723</v>
      </c>
      <c r="F282" s="3">
        <v>3316.1930000000002</v>
      </c>
      <c r="G282" s="3">
        <v>2244</v>
      </c>
      <c r="H282" s="3">
        <v>4746</v>
      </c>
      <c r="I282">
        <f>AVERAGE(F283:F286)</f>
        <v>2029.9835000000003</v>
      </c>
      <c r="J282">
        <f>F282-I282</f>
        <v>1286.2094999999999</v>
      </c>
    </row>
    <row r="283" spans="1:10" x14ac:dyDescent="0.35">
      <c r="D283" s="1" t="s">
        <v>4</v>
      </c>
      <c r="E283" s="3">
        <v>73799.423999999999</v>
      </c>
      <c r="F283" s="3">
        <v>1975.7840000000001</v>
      </c>
      <c r="G283" s="3">
        <v>1769</v>
      </c>
      <c r="H283" s="3">
        <v>2226</v>
      </c>
    </row>
    <row r="284" spans="1:10" x14ac:dyDescent="0.35">
      <c r="D284" s="1" t="s">
        <v>4</v>
      </c>
      <c r="E284" s="3">
        <v>106543.837</v>
      </c>
      <c r="F284" s="3">
        <v>2032.8019999999999</v>
      </c>
      <c r="G284" s="3">
        <v>1685</v>
      </c>
      <c r="H284" s="3">
        <v>2411</v>
      </c>
    </row>
    <row r="285" spans="1:10" x14ac:dyDescent="0.35">
      <c r="D285" s="1" t="s">
        <v>4</v>
      </c>
      <c r="E285" s="3">
        <v>90382.694000000003</v>
      </c>
      <c r="F285" s="3">
        <v>2045.6320000000001</v>
      </c>
      <c r="G285" s="3">
        <v>1833</v>
      </c>
      <c r="H285" s="3">
        <v>2297</v>
      </c>
    </row>
    <row r="286" spans="1:10" x14ac:dyDescent="0.35">
      <c r="D286" s="1" t="s">
        <v>4</v>
      </c>
      <c r="E286" s="3">
        <v>67545.039999999994</v>
      </c>
      <c r="F286" s="3">
        <v>2065.7159999999999</v>
      </c>
      <c r="G286" s="3">
        <v>1818</v>
      </c>
      <c r="H286" s="3">
        <v>2340</v>
      </c>
    </row>
    <row r="287" spans="1:10" x14ac:dyDescent="0.35">
      <c r="A287" t="s">
        <v>147</v>
      </c>
      <c r="B287" s="2">
        <v>0.67083333333333339</v>
      </c>
      <c r="C287" s="4">
        <f>B287+$V$2</f>
        <v>0.75416666666666676</v>
      </c>
      <c r="D287" s="1" t="s">
        <v>3</v>
      </c>
      <c r="E287" s="3">
        <v>3898.0659999999998</v>
      </c>
      <c r="F287" s="3">
        <v>4213.8329999999996</v>
      </c>
      <c r="G287" s="3">
        <v>2285</v>
      </c>
      <c r="H287" s="3">
        <v>8297</v>
      </c>
      <c r="I287">
        <f>AVERAGE(F288:F291)</f>
        <v>1956.1280000000002</v>
      </c>
      <c r="J287">
        <f>F287-I287</f>
        <v>2257.7049999999995</v>
      </c>
    </row>
    <row r="288" spans="1:10" x14ac:dyDescent="0.35">
      <c r="D288" s="1" t="s">
        <v>4</v>
      </c>
      <c r="E288" s="3">
        <v>235688.70699999999</v>
      </c>
      <c r="F288" s="3">
        <v>1922.663</v>
      </c>
      <c r="G288" s="3">
        <v>1492</v>
      </c>
      <c r="H288" s="3">
        <v>2291</v>
      </c>
    </row>
    <row r="289" spans="1:10" x14ac:dyDescent="0.35">
      <c r="D289" s="1" t="s">
        <v>4</v>
      </c>
      <c r="E289" s="3">
        <v>171076.28599999999</v>
      </c>
      <c r="F289" s="3">
        <v>1985.347</v>
      </c>
      <c r="G289" s="3">
        <v>1588</v>
      </c>
      <c r="H289" s="3">
        <v>2461</v>
      </c>
    </row>
    <row r="290" spans="1:10" x14ac:dyDescent="0.35">
      <c r="D290" s="1" t="s">
        <v>4</v>
      </c>
      <c r="E290" s="3">
        <v>103214.652</v>
      </c>
      <c r="F290" s="3">
        <v>2006.7159999999999</v>
      </c>
      <c r="G290" s="3">
        <v>1768</v>
      </c>
      <c r="H290" s="3">
        <v>2347</v>
      </c>
    </row>
    <row r="291" spans="1:10" x14ac:dyDescent="0.35">
      <c r="D291" s="1" t="s">
        <v>4</v>
      </c>
      <c r="E291" s="3">
        <v>103218.774</v>
      </c>
      <c r="F291" s="3">
        <v>1909.7860000000001</v>
      </c>
      <c r="G291" s="3">
        <v>1662</v>
      </c>
      <c r="H291" s="3">
        <v>2277</v>
      </c>
    </row>
    <row r="292" spans="1:10" x14ac:dyDescent="0.35">
      <c r="A292" t="s">
        <v>148</v>
      </c>
      <c r="B292" s="2">
        <v>0.67152777777777783</v>
      </c>
      <c r="C292" s="4">
        <f>B292+$V$2</f>
        <v>0.7548611111111112</v>
      </c>
      <c r="D292" s="1" t="s">
        <v>3</v>
      </c>
      <c r="E292" s="3">
        <v>4094.288</v>
      </c>
      <c r="F292" s="3">
        <v>5033.3389999999999</v>
      </c>
      <c r="G292" s="3">
        <v>2308</v>
      </c>
      <c r="H292" s="3">
        <v>10260</v>
      </c>
      <c r="I292">
        <f>AVERAGE(F293:F296)</f>
        <v>1870.8397499999999</v>
      </c>
      <c r="J292">
        <f>F292-I292</f>
        <v>3162.4992499999998</v>
      </c>
    </row>
    <row r="293" spans="1:10" x14ac:dyDescent="0.35">
      <c r="D293" s="1" t="s">
        <v>4</v>
      </c>
      <c r="E293" s="3">
        <v>92692.842000000004</v>
      </c>
      <c r="F293" s="3">
        <v>1861.682</v>
      </c>
      <c r="G293" s="3">
        <v>1636</v>
      </c>
      <c r="H293" s="3">
        <v>2178</v>
      </c>
    </row>
    <row r="294" spans="1:10" x14ac:dyDescent="0.35">
      <c r="D294" s="1" t="s">
        <v>4</v>
      </c>
      <c r="E294" s="3">
        <v>120028.77099999999</v>
      </c>
      <c r="F294" s="3">
        <v>1840.684</v>
      </c>
      <c r="G294" s="3">
        <v>1536</v>
      </c>
      <c r="H294" s="3">
        <v>2215</v>
      </c>
    </row>
    <row r="295" spans="1:10" x14ac:dyDescent="0.35">
      <c r="D295" s="1" t="s">
        <v>4</v>
      </c>
      <c r="E295" s="3">
        <v>161271.76</v>
      </c>
      <c r="F295" s="3">
        <v>1854.4169999999999</v>
      </c>
      <c r="G295" s="3">
        <v>1623</v>
      </c>
      <c r="H295" s="3">
        <v>2321</v>
      </c>
    </row>
    <row r="296" spans="1:10" x14ac:dyDescent="0.35">
      <c r="D296" s="1" t="s">
        <v>4</v>
      </c>
      <c r="E296" s="3">
        <v>195740.95199999999</v>
      </c>
      <c r="F296" s="3">
        <v>1926.576</v>
      </c>
      <c r="G296" s="3">
        <v>1585</v>
      </c>
      <c r="H296" s="3">
        <v>2293</v>
      </c>
    </row>
    <row r="297" spans="1:10" x14ac:dyDescent="0.35">
      <c r="A297" t="s">
        <v>149</v>
      </c>
      <c r="B297" s="2">
        <v>0.67152777777777783</v>
      </c>
      <c r="C297" s="4">
        <f>B297+$V$2</f>
        <v>0.7548611111111112</v>
      </c>
      <c r="D297" s="1" t="s">
        <v>3</v>
      </c>
      <c r="E297" s="3">
        <v>4627.7169999999996</v>
      </c>
      <c r="F297" s="3">
        <v>4777.1080000000002</v>
      </c>
      <c r="G297" s="3">
        <v>2156</v>
      </c>
      <c r="H297" s="3">
        <v>9725</v>
      </c>
      <c r="I297">
        <f>AVERAGE(F298:F301)</f>
        <v>1900.3122499999999</v>
      </c>
      <c r="J297">
        <f>F297-I297</f>
        <v>2876.7957500000002</v>
      </c>
    </row>
    <row r="298" spans="1:10" x14ac:dyDescent="0.35">
      <c r="D298" s="1" t="s">
        <v>4</v>
      </c>
      <c r="E298" s="3">
        <v>69710.082999999999</v>
      </c>
      <c r="F298" s="3">
        <v>1821.9469999999999</v>
      </c>
      <c r="G298" s="3">
        <v>1546</v>
      </c>
      <c r="H298" s="3">
        <v>2061</v>
      </c>
    </row>
    <row r="299" spans="1:10" x14ac:dyDescent="0.35">
      <c r="D299" s="1" t="s">
        <v>4</v>
      </c>
      <c r="E299" s="3">
        <v>98985.150999999998</v>
      </c>
      <c r="F299" s="3">
        <v>1941.9960000000001</v>
      </c>
      <c r="G299" s="3">
        <v>1625</v>
      </c>
      <c r="H299" s="3">
        <v>2279</v>
      </c>
    </row>
    <row r="300" spans="1:10" x14ac:dyDescent="0.35">
      <c r="D300" s="1" t="s">
        <v>4</v>
      </c>
      <c r="E300" s="3">
        <v>139378.94200000001</v>
      </c>
      <c r="F300" s="3">
        <v>1881.018</v>
      </c>
      <c r="G300" s="3">
        <v>1613</v>
      </c>
      <c r="H300" s="3">
        <v>2240</v>
      </c>
    </row>
    <row r="301" spans="1:10" x14ac:dyDescent="0.35">
      <c r="D301" s="1" t="s">
        <v>4</v>
      </c>
      <c r="E301" s="3">
        <v>129200.933</v>
      </c>
      <c r="F301" s="3">
        <v>1956.288</v>
      </c>
      <c r="G301" s="3">
        <v>1634</v>
      </c>
      <c r="H301" s="3">
        <v>2281</v>
      </c>
    </row>
    <row r="302" spans="1:10" x14ac:dyDescent="0.35">
      <c r="A302" t="s">
        <v>150</v>
      </c>
      <c r="B302" s="2">
        <v>0.67152777777777783</v>
      </c>
      <c r="C302" s="4">
        <f>B302+$V$2</f>
        <v>0.7548611111111112</v>
      </c>
      <c r="D302" s="1" t="s">
        <v>3</v>
      </c>
      <c r="E302" s="1">
        <v>3883.2260000000001</v>
      </c>
      <c r="F302" s="1">
        <v>4781.0029999999997</v>
      </c>
      <c r="G302" s="1">
        <v>2113</v>
      </c>
      <c r="H302" s="1">
        <v>9594</v>
      </c>
      <c r="I302">
        <f>AVERAGE(F303:F306)</f>
        <v>1974.1015</v>
      </c>
      <c r="J302">
        <f>F302-I302</f>
        <v>2806.9014999999999</v>
      </c>
    </row>
    <row r="303" spans="1:10" x14ac:dyDescent="0.35">
      <c r="D303" s="1" t="s">
        <v>4</v>
      </c>
      <c r="E303" s="1">
        <v>42855.64</v>
      </c>
      <c r="F303" s="1">
        <v>1917.9570000000001</v>
      </c>
      <c r="G303" s="1">
        <v>1658</v>
      </c>
      <c r="H303" s="1">
        <v>2184</v>
      </c>
    </row>
    <row r="304" spans="1:10" x14ac:dyDescent="0.35">
      <c r="D304" s="1" t="s">
        <v>4</v>
      </c>
      <c r="E304" s="1">
        <v>88732.941000000006</v>
      </c>
      <c r="F304" s="1">
        <v>2124.1590000000001</v>
      </c>
      <c r="G304" s="1">
        <v>1891</v>
      </c>
      <c r="H304" s="1">
        <v>2359</v>
      </c>
    </row>
    <row r="305" spans="1:10" x14ac:dyDescent="0.35">
      <c r="D305" s="1" t="s">
        <v>4</v>
      </c>
      <c r="E305" s="1">
        <v>50516.56</v>
      </c>
      <c r="F305" s="1">
        <v>1833.338</v>
      </c>
      <c r="G305" s="1">
        <v>1651</v>
      </c>
      <c r="H305" s="1">
        <v>2082</v>
      </c>
    </row>
    <row r="306" spans="1:10" x14ac:dyDescent="0.35">
      <c r="D306" s="1" t="s">
        <v>4</v>
      </c>
      <c r="E306" s="1">
        <v>66848.368000000002</v>
      </c>
      <c r="F306" s="1">
        <v>2020.952</v>
      </c>
      <c r="G306" s="1">
        <v>1745</v>
      </c>
      <c r="H306" s="1">
        <v>2291</v>
      </c>
    </row>
    <row r="307" spans="1:10" x14ac:dyDescent="0.35">
      <c r="A307" t="s">
        <v>151</v>
      </c>
      <c r="B307" s="2">
        <v>0.67152777777777783</v>
      </c>
      <c r="C307" s="4">
        <f>B307+$V$2</f>
        <v>0.7548611111111112</v>
      </c>
      <c r="D307" s="1" t="s">
        <v>3</v>
      </c>
      <c r="E307" s="1">
        <v>3230.25</v>
      </c>
      <c r="F307" s="1">
        <v>7047.3990000000003</v>
      </c>
      <c r="G307" s="1">
        <v>2416</v>
      </c>
      <c r="H307" s="1">
        <v>16383</v>
      </c>
      <c r="I307">
        <f>AVERAGE(F308:F311)</f>
        <v>1903.4759999999999</v>
      </c>
      <c r="J307">
        <f>F307-I307</f>
        <v>5143.9230000000007</v>
      </c>
    </row>
    <row r="308" spans="1:10" x14ac:dyDescent="0.35">
      <c r="D308" s="1" t="s">
        <v>4</v>
      </c>
      <c r="E308" s="1">
        <v>122405.701</v>
      </c>
      <c r="F308" s="1">
        <v>1848.6089999999999</v>
      </c>
      <c r="G308" s="1">
        <v>1605</v>
      </c>
      <c r="H308" s="1">
        <v>2130</v>
      </c>
    </row>
    <row r="309" spans="1:10" x14ac:dyDescent="0.35">
      <c r="D309" s="1" t="s">
        <v>4</v>
      </c>
      <c r="E309" s="1">
        <v>95908.251000000004</v>
      </c>
      <c r="F309" s="1">
        <v>1958.12</v>
      </c>
      <c r="G309" s="1">
        <v>1668</v>
      </c>
      <c r="H309" s="1">
        <v>2285</v>
      </c>
    </row>
    <row r="310" spans="1:10" x14ac:dyDescent="0.35">
      <c r="D310" s="1" t="s">
        <v>4</v>
      </c>
      <c r="E310" s="1">
        <v>82142.176000000007</v>
      </c>
      <c r="F310" s="1">
        <v>1925.7950000000001</v>
      </c>
      <c r="G310" s="1">
        <v>1705</v>
      </c>
      <c r="H310" s="1">
        <v>2130</v>
      </c>
    </row>
    <row r="311" spans="1:10" x14ac:dyDescent="0.35">
      <c r="D311" s="1" t="s">
        <v>4</v>
      </c>
      <c r="E311" s="1">
        <v>141501.11199999999</v>
      </c>
      <c r="F311" s="1">
        <v>1881.38</v>
      </c>
      <c r="G311" s="1">
        <v>1219</v>
      </c>
      <c r="H311" s="1">
        <v>2239</v>
      </c>
    </row>
    <row r="312" spans="1:10" x14ac:dyDescent="0.35">
      <c r="A312" t="s">
        <v>152</v>
      </c>
      <c r="B312" s="2">
        <v>0.67222222222222217</v>
      </c>
      <c r="C312" s="4">
        <f>B312+$V$2</f>
        <v>0.75555555555555554</v>
      </c>
      <c r="D312" s="1" t="s">
        <v>3</v>
      </c>
      <c r="E312" s="1">
        <v>4040.6979999999999</v>
      </c>
      <c r="F312" s="1">
        <v>4851.4430000000002</v>
      </c>
      <c r="G312" s="1">
        <v>2326</v>
      </c>
      <c r="H312" s="1">
        <v>9143</v>
      </c>
      <c r="I312">
        <f>AVERAGE(F313:F316)</f>
        <v>1989.4205000000002</v>
      </c>
      <c r="J312">
        <f>F312-I312</f>
        <v>2862.0225</v>
      </c>
    </row>
    <row r="313" spans="1:10" x14ac:dyDescent="0.35">
      <c r="D313" s="1" t="s">
        <v>4</v>
      </c>
      <c r="E313" s="1">
        <v>78581.315000000002</v>
      </c>
      <c r="F313" s="1">
        <v>1888.1669999999999</v>
      </c>
      <c r="G313" s="1">
        <v>1664</v>
      </c>
      <c r="H313" s="1">
        <v>2148</v>
      </c>
    </row>
    <row r="314" spans="1:10" x14ac:dyDescent="0.35">
      <c r="D314" s="1" t="s">
        <v>4</v>
      </c>
      <c r="E314" s="1">
        <v>161248.67499999999</v>
      </c>
      <c r="F314" s="1">
        <v>2043.623</v>
      </c>
      <c r="G314" s="1">
        <v>1678</v>
      </c>
      <c r="H314" s="1">
        <v>2413</v>
      </c>
    </row>
    <row r="315" spans="1:10" x14ac:dyDescent="0.35">
      <c r="D315" s="1" t="s">
        <v>4</v>
      </c>
      <c r="E315" s="1">
        <v>144916.04199999999</v>
      </c>
      <c r="F315" s="1">
        <v>1984.337</v>
      </c>
      <c r="G315" s="1">
        <v>1711</v>
      </c>
      <c r="H315" s="1">
        <v>2323</v>
      </c>
    </row>
    <row r="316" spans="1:10" x14ac:dyDescent="0.35">
      <c r="D316" s="1" t="s">
        <v>4</v>
      </c>
      <c r="E316" s="1">
        <v>151367.473</v>
      </c>
      <c r="F316" s="1">
        <v>2041.5550000000001</v>
      </c>
      <c r="G316" s="1">
        <v>1705</v>
      </c>
      <c r="H316" s="1">
        <v>2412</v>
      </c>
    </row>
    <row r="317" spans="1:10" x14ac:dyDescent="0.35">
      <c r="A317" t="s">
        <v>153</v>
      </c>
      <c r="B317" s="2">
        <v>0.67222222222222217</v>
      </c>
      <c r="C317" s="4">
        <f>B317+$V$2</f>
        <v>0.75555555555555554</v>
      </c>
      <c r="D317" s="1" t="s">
        <v>3</v>
      </c>
      <c r="E317" s="1">
        <v>4401.8130000000001</v>
      </c>
      <c r="F317" s="1">
        <v>5510.2120000000004</v>
      </c>
      <c r="G317" s="1">
        <v>2401</v>
      </c>
      <c r="H317" s="1">
        <v>12959</v>
      </c>
      <c r="I317">
        <f>AVERAGE(F318:F321)</f>
        <v>1968.297</v>
      </c>
      <c r="J317">
        <f>F317-I317</f>
        <v>3541.9150000000004</v>
      </c>
    </row>
    <row r="318" spans="1:10" x14ac:dyDescent="0.35">
      <c r="D318" s="1" t="s">
        <v>4</v>
      </c>
      <c r="E318" s="1">
        <v>175208.5</v>
      </c>
      <c r="F318" s="1">
        <v>1905.153</v>
      </c>
      <c r="G318" s="1">
        <v>1673</v>
      </c>
      <c r="H318" s="1">
        <v>2211</v>
      </c>
    </row>
    <row r="319" spans="1:10" x14ac:dyDescent="0.35">
      <c r="D319" s="1" t="s">
        <v>4</v>
      </c>
      <c r="E319" s="1">
        <v>237007.85</v>
      </c>
      <c r="F319" s="1">
        <v>2006.2719999999999</v>
      </c>
      <c r="G319" s="1">
        <v>1608</v>
      </c>
      <c r="H319" s="1">
        <v>2544</v>
      </c>
    </row>
    <row r="320" spans="1:10" x14ac:dyDescent="0.35">
      <c r="D320" s="1" t="s">
        <v>4</v>
      </c>
      <c r="E320" s="1">
        <v>104113.317</v>
      </c>
      <c r="F320" s="1">
        <v>1947.162</v>
      </c>
      <c r="G320" s="1">
        <v>1739</v>
      </c>
      <c r="H320" s="1">
        <v>2194</v>
      </c>
    </row>
    <row r="321" spans="1:10" x14ac:dyDescent="0.35">
      <c r="D321" s="1" t="s">
        <v>4</v>
      </c>
      <c r="E321" s="1">
        <v>160770.48499999999</v>
      </c>
      <c r="F321" s="1">
        <v>2014.6010000000001</v>
      </c>
      <c r="G321" s="1">
        <v>1625</v>
      </c>
      <c r="H321" s="1">
        <v>2475</v>
      </c>
    </row>
    <row r="322" spans="1:10" x14ac:dyDescent="0.35">
      <c r="A322" t="s">
        <v>154</v>
      </c>
      <c r="B322" s="2">
        <v>0.67222222222222217</v>
      </c>
      <c r="C322" s="4">
        <f>B322+$V$2</f>
        <v>0.75555555555555554</v>
      </c>
      <c r="D322" s="1" t="s">
        <v>3</v>
      </c>
      <c r="E322" s="1">
        <v>3961.55</v>
      </c>
      <c r="F322" s="1">
        <v>5309.4160000000002</v>
      </c>
      <c r="G322" s="1">
        <v>2506</v>
      </c>
      <c r="H322" s="1">
        <v>11755</v>
      </c>
      <c r="I322">
        <f>AVERAGE(F323:F326)</f>
        <v>2079.2015000000001</v>
      </c>
      <c r="J322">
        <f>F322-I322</f>
        <v>3230.2145</v>
      </c>
    </row>
    <row r="323" spans="1:10" x14ac:dyDescent="0.35">
      <c r="D323" s="1" t="s">
        <v>4</v>
      </c>
      <c r="E323" s="1">
        <v>137190.81400000001</v>
      </c>
      <c r="F323" s="1">
        <v>2026.99</v>
      </c>
      <c r="G323" s="1">
        <v>1797</v>
      </c>
      <c r="H323" s="1">
        <v>2355</v>
      </c>
    </row>
    <row r="324" spans="1:10" x14ac:dyDescent="0.35">
      <c r="D324" s="1" t="s">
        <v>4</v>
      </c>
      <c r="E324" s="1">
        <v>194731.80799999999</v>
      </c>
      <c r="F324" s="1">
        <v>2085.7530000000002</v>
      </c>
      <c r="G324" s="1">
        <v>1698</v>
      </c>
      <c r="H324" s="1">
        <v>2513</v>
      </c>
    </row>
    <row r="325" spans="1:10" x14ac:dyDescent="0.35">
      <c r="D325" s="1" t="s">
        <v>4</v>
      </c>
      <c r="E325" s="1">
        <v>106751.602</v>
      </c>
      <c r="F325" s="1">
        <v>2060.0819999999999</v>
      </c>
      <c r="G325" s="1">
        <v>1822</v>
      </c>
      <c r="H325" s="1">
        <v>2370</v>
      </c>
    </row>
    <row r="326" spans="1:10" x14ac:dyDescent="0.35">
      <c r="D326" s="1" t="s">
        <v>4</v>
      </c>
      <c r="E326" s="1">
        <v>179680.39199999999</v>
      </c>
      <c r="F326" s="1">
        <v>2143.9810000000002</v>
      </c>
      <c r="G326" s="1">
        <v>1793</v>
      </c>
      <c r="H326" s="1">
        <v>2518</v>
      </c>
    </row>
    <row r="327" spans="1:10" x14ac:dyDescent="0.35">
      <c r="A327" t="s">
        <v>155</v>
      </c>
      <c r="B327" s="2">
        <v>0.67291666666666661</v>
      </c>
      <c r="C327" s="4">
        <f>B327+$V$2</f>
        <v>0.75624999999999998</v>
      </c>
      <c r="D327" s="1" t="s">
        <v>3</v>
      </c>
      <c r="E327" s="1">
        <v>4633.4880000000003</v>
      </c>
      <c r="F327" s="1">
        <v>4675.2209999999995</v>
      </c>
      <c r="G327" s="1">
        <v>2570</v>
      </c>
      <c r="H327" s="1">
        <v>8529</v>
      </c>
      <c r="I327">
        <f>AVERAGE(F328:F331)</f>
        <v>2198.0784999999996</v>
      </c>
      <c r="J327">
        <f>F327-I327</f>
        <v>2477.1424999999999</v>
      </c>
    </row>
    <row r="328" spans="1:10" x14ac:dyDescent="0.35">
      <c r="D328" s="1" t="s">
        <v>4</v>
      </c>
      <c r="E328" s="1">
        <v>104871.82399999999</v>
      </c>
      <c r="F328" s="1">
        <v>2138.489</v>
      </c>
      <c r="G328" s="1">
        <v>1894</v>
      </c>
      <c r="H328" s="1">
        <v>2427</v>
      </c>
    </row>
    <row r="329" spans="1:10" x14ac:dyDescent="0.35">
      <c r="D329" s="1" t="s">
        <v>4</v>
      </c>
      <c r="E329" s="1">
        <v>112348.064</v>
      </c>
      <c r="F329" s="1">
        <v>2177.6579999999999</v>
      </c>
      <c r="G329" s="1">
        <v>1825</v>
      </c>
      <c r="H329" s="1">
        <v>2591</v>
      </c>
    </row>
    <row r="330" spans="1:10" x14ac:dyDescent="0.35">
      <c r="D330" s="1" t="s">
        <v>4</v>
      </c>
      <c r="E330" s="1">
        <v>73294.851999999999</v>
      </c>
      <c r="F330" s="1">
        <v>2190.788</v>
      </c>
      <c r="G330" s="1">
        <v>1960</v>
      </c>
      <c r="H330" s="1">
        <v>2557</v>
      </c>
    </row>
    <row r="331" spans="1:10" x14ac:dyDescent="0.35">
      <c r="D331" s="1" t="s">
        <v>4</v>
      </c>
      <c r="E331" s="1">
        <v>183756.54300000001</v>
      </c>
      <c r="F331" s="1">
        <v>2285.3789999999999</v>
      </c>
      <c r="G331" s="1">
        <v>1907</v>
      </c>
      <c r="H331" s="1">
        <v>2720</v>
      </c>
    </row>
    <row r="332" spans="1:10" x14ac:dyDescent="0.35">
      <c r="A332" t="s">
        <v>156</v>
      </c>
      <c r="B332" s="2">
        <v>0.67291666666666661</v>
      </c>
      <c r="C332" s="4">
        <f>B332+$V$2</f>
        <v>0.75624999999999998</v>
      </c>
      <c r="D332" s="1" t="s">
        <v>3</v>
      </c>
      <c r="E332" s="1">
        <v>4842.0770000000002</v>
      </c>
      <c r="F332" s="1">
        <v>4518.9889999999996</v>
      </c>
      <c r="G332" s="1">
        <v>2402</v>
      </c>
      <c r="H332" s="1">
        <v>8505</v>
      </c>
      <c r="I332">
        <f>AVERAGE(F333:F336)</f>
        <v>2224.3379999999997</v>
      </c>
      <c r="J332">
        <f>F332-I332</f>
        <v>2294.6509999999998</v>
      </c>
    </row>
    <row r="333" spans="1:10" x14ac:dyDescent="0.35">
      <c r="D333" s="1" t="s">
        <v>4</v>
      </c>
      <c r="E333" s="1">
        <v>119479.678</v>
      </c>
      <c r="F333" s="1">
        <v>2133.6709999999998</v>
      </c>
      <c r="G333" s="1">
        <v>1870</v>
      </c>
      <c r="H333" s="1">
        <v>2508</v>
      </c>
    </row>
    <row r="334" spans="1:10" x14ac:dyDescent="0.35">
      <c r="D334" s="1" t="s">
        <v>4</v>
      </c>
      <c r="E334" s="1">
        <v>79997.744999999995</v>
      </c>
      <c r="F334" s="1">
        <v>2267.826</v>
      </c>
      <c r="G334" s="1">
        <v>1935</v>
      </c>
      <c r="H334" s="1">
        <v>2591</v>
      </c>
    </row>
    <row r="335" spans="1:10" x14ac:dyDescent="0.35">
      <c r="D335" s="1" t="s">
        <v>4</v>
      </c>
      <c r="E335" s="1">
        <v>215907.342</v>
      </c>
      <c r="F335" s="1">
        <v>2269.7860000000001</v>
      </c>
      <c r="G335" s="1">
        <v>1944</v>
      </c>
      <c r="H335" s="1">
        <v>2657</v>
      </c>
    </row>
    <row r="336" spans="1:10" x14ac:dyDescent="0.35">
      <c r="D336" s="1" t="s">
        <v>4</v>
      </c>
      <c r="E336" s="1">
        <v>79849.341</v>
      </c>
      <c r="F336" s="1">
        <v>2226.069</v>
      </c>
      <c r="G336" s="1">
        <v>1933</v>
      </c>
      <c r="H336" s="1">
        <v>2544</v>
      </c>
    </row>
    <row r="337" spans="1:10" x14ac:dyDescent="0.35">
      <c r="A337" t="s">
        <v>157</v>
      </c>
      <c r="B337" s="2">
        <v>0.71875</v>
      </c>
      <c r="C337" s="4">
        <f>B337+$V$2</f>
        <v>0.80208333333333337</v>
      </c>
      <c r="D337" s="1" t="s">
        <v>3</v>
      </c>
      <c r="E337" s="1">
        <v>6152.9750000000004</v>
      </c>
      <c r="F337" s="1">
        <v>3628.2179999999998</v>
      </c>
      <c r="G337" s="1">
        <v>2171</v>
      </c>
      <c r="H337" s="1">
        <v>6040</v>
      </c>
      <c r="I337">
        <f>AVERAGE(F338:F341)</f>
        <v>1951.1280000000002</v>
      </c>
      <c r="J337">
        <f>F337-I337</f>
        <v>1677.0899999999997</v>
      </c>
    </row>
    <row r="338" spans="1:10" x14ac:dyDescent="0.35">
      <c r="D338" s="1" t="s">
        <v>4</v>
      </c>
      <c r="E338" s="1">
        <v>78093.232999999993</v>
      </c>
      <c r="F338" s="1">
        <v>1881.076</v>
      </c>
      <c r="G338" s="1">
        <v>677</v>
      </c>
      <c r="H338" s="1">
        <v>2193</v>
      </c>
    </row>
    <row r="339" spans="1:10" x14ac:dyDescent="0.35">
      <c r="D339" s="1" t="s">
        <v>4</v>
      </c>
      <c r="E339" s="1">
        <v>107231.44</v>
      </c>
      <c r="F339" s="1">
        <v>1969.317</v>
      </c>
      <c r="G339" s="1">
        <v>1674</v>
      </c>
      <c r="H339" s="1">
        <v>2317</v>
      </c>
    </row>
    <row r="340" spans="1:10" x14ac:dyDescent="0.35">
      <c r="D340" s="1" t="s">
        <v>4</v>
      </c>
      <c r="E340" s="1">
        <v>107122.611</v>
      </c>
      <c r="F340" s="1">
        <v>1947.47</v>
      </c>
      <c r="G340" s="1">
        <v>1759</v>
      </c>
      <c r="H340" s="1">
        <v>2236</v>
      </c>
    </row>
    <row r="341" spans="1:10" x14ac:dyDescent="0.35">
      <c r="D341" s="1" t="s">
        <v>4</v>
      </c>
      <c r="E341" s="1">
        <v>164480.57399999999</v>
      </c>
      <c r="F341" s="1">
        <v>2006.6489999999999</v>
      </c>
      <c r="G341" s="1">
        <v>1671</v>
      </c>
      <c r="H341" s="1">
        <v>2345</v>
      </c>
    </row>
    <row r="342" spans="1:10" x14ac:dyDescent="0.35">
      <c r="A342" t="s">
        <v>158</v>
      </c>
      <c r="B342" s="2">
        <v>0.71875</v>
      </c>
      <c r="C342" s="4">
        <f>B342+$V$2</f>
        <v>0.80208333333333337</v>
      </c>
      <c r="D342" s="1" t="s">
        <v>3</v>
      </c>
      <c r="E342" s="1">
        <v>4853.62</v>
      </c>
      <c r="F342" s="1">
        <v>5081.4290000000001</v>
      </c>
      <c r="G342" s="1">
        <v>2049</v>
      </c>
      <c r="H342" s="1">
        <v>9782</v>
      </c>
      <c r="I342">
        <f>AVERAGE(F343:F346)</f>
        <v>1995.5117500000001</v>
      </c>
      <c r="J342">
        <f>F342-I342</f>
        <v>3085.91725</v>
      </c>
    </row>
    <row r="343" spans="1:10" x14ac:dyDescent="0.35">
      <c r="D343" s="1" t="s">
        <v>4</v>
      </c>
      <c r="E343" s="1">
        <v>84342.67</v>
      </c>
      <c r="F343" s="1">
        <v>1911.7629999999999</v>
      </c>
      <c r="G343" s="1">
        <v>1665</v>
      </c>
      <c r="H343" s="1">
        <v>2178</v>
      </c>
    </row>
    <row r="344" spans="1:10" x14ac:dyDescent="0.35">
      <c r="D344" s="1" t="s">
        <v>4</v>
      </c>
      <c r="E344" s="1">
        <v>88019.78</v>
      </c>
      <c r="F344" s="1">
        <v>2005.7529999999999</v>
      </c>
      <c r="G344" s="1">
        <v>1700</v>
      </c>
      <c r="H344" s="1">
        <v>2352</v>
      </c>
    </row>
    <row r="345" spans="1:10" x14ac:dyDescent="0.35">
      <c r="D345" s="1" t="s">
        <v>4</v>
      </c>
      <c r="E345" s="1">
        <v>105920.54300000001</v>
      </c>
      <c r="F345" s="1">
        <v>2011.2339999999999</v>
      </c>
      <c r="G345" s="1">
        <v>1762</v>
      </c>
      <c r="H345" s="1">
        <v>2301</v>
      </c>
    </row>
    <row r="346" spans="1:10" x14ac:dyDescent="0.35">
      <c r="D346" s="1" t="s">
        <v>4</v>
      </c>
      <c r="E346" s="1">
        <v>116546.235</v>
      </c>
      <c r="F346" s="1">
        <v>2053.297</v>
      </c>
      <c r="G346" s="1">
        <v>1730</v>
      </c>
      <c r="H346" s="1">
        <v>2363</v>
      </c>
    </row>
    <row r="347" spans="1:10" x14ac:dyDescent="0.35">
      <c r="A347" t="s">
        <v>159</v>
      </c>
      <c r="B347" s="2">
        <v>0.71875</v>
      </c>
      <c r="C347" s="4">
        <f>B347+$V$2</f>
        <v>0.80208333333333337</v>
      </c>
      <c r="D347" s="1" t="s">
        <v>3</v>
      </c>
      <c r="E347" s="1">
        <v>5097.6610000000001</v>
      </c>
      <c r="F347" s="1">
        <v>3938.9140000000002</v>
      </c>
      <c r="G347" s="1">
        <v>2072</v>
      </c>
      <c r="H347" s="1">
        <v>7482</v>
      </c>
      <c r="I347">
        <f>AVERAGE(F348:F351)</f>
        <v>1942.2642500000002</v>
      </c>
      <c r="J347">
        <f>F347-I347</f>
        <v>1996.64975</v>
      </c>
    </row>
    <row r="348" spans="1:10" x14ac:dyDescent="0.35">
      <c r="D348" s="1" t="s">
        <v>4</v>
      </c>
      <c r="E348" s="1">
        <v>94295.6</v>
      </c>
      <c r="F348" s="1">
        <v>1855.002</v>
      </c>
      <c r="G348" s="1">
        <v>1633</v>
      </c>
      <c r="H348" s="1">
        <v>2128</v>
      </c>
    </row>
    <row r="349" spans="1:10" x14ac:dyDescent="0.35">
      <c r="D349" s="1" t="s">
        <v>4</v>
      </c>
      <c r="E349" s="1">
        <v>200666.3</v>
      </c>
      <c r="F349" s="1">
        <v>2000.441</v>
      </c>
      <c r="G349" s="1">
        <v>1646</v>
      </c>
      <c r="H349" s="1">
        <v>2343</v>
      </c>
    </row>
    <row r="350" spans="1:10" x14ac:dyDescent="0.35">
      <c r="D350" s="1" t="s">
        <v>4</v>
      </c>
      <c r="E350" s="1">
        <v>91588.06</v>
      </c>
      <c r="F350" s="1">
        <v>1935.3810000000001</v>
      </c>
      <c r="G350" s="1">
        <v>1715</v>
      </c>
      <c r="H350" s="1">
        <v>2178</v>
      </c>
    </row>
    <row r="351" spans="1:10" x14ac:dyDescent="0.35">
      <c r="D351" s="1" t="s">
        <v>4</v>
      </c>
      <c r="E351" s="1">
        <v>104723.421</v>
      </c>
      <c r="F351" s="1">
        <v>1978.2329999999999</v>
      </c>
      <c r="G351" s="1">
        <v>1700</v>
      </c>
      <c r="H351" s="1">
        <v>2306</v>
      </c>
    </row>
    <row r="352" spans="1:10" x14ac:dyDescent="0.35">
      <c r="A352" t="s">
        <v>160</v>
      </c>
      <c r="B352" s="2">
        <v>0.71944444444444444</v>
      </c>
      <c r="C352" s="4">
        <f>B352+$V$2</f>
        <v>0.80277777777777781</v>
      </c>
      <c r="D352" s="1" t="s">
        <v>3</v>
      </c>
      <c r="E352" s="1">
        <v>4673.8869999999997</v>
      </c>
      <c r="F352" s="1">
        <v>4545.768</v>
      </c>
      <c r="G352" s="1">
        <v>2193</v>
      </c>
      <c r="H352" s="1">
        <v>9704</v>
      </c>
      <c r="I352">
        <f>AVERAGE(F353:F356)</f>
        <v>2043.8577500000001</v>
      </c>
      <c r="J352">
        <f>F352-I352</f>
        <v>2501.9102499999999</v>
      </c>
    </row>
    <row r="353" spans="1:10" x14ac:dyDescent="0.35">
      <c r="D353" s="1" t="s">
        <v>4</v>
      </c>
      <c r="E353" s="1">
        <v>124741.40700000001</v>
      </c>
      <c r="F353" s="1">
        <v>1967.627</v>
      </c>
      <c r="G353" s="1">
        <v>1726</v>
      </c>
      <c r="H353" s="1">
        <v>2258</v>
      </c>
    </row>
    <row r="354" spans="1:10" x14ac:dyDescent="0.35">
      <c r="D354" s="1" t="s">
        <v>4</v>
      </c>
      <c r="E354" s="1">
        <v>88725.520999999993</v>
      </c>
      <c r="F354" s="1">
        <v>2089.3760000000002</v>
      </c>
      <c r="G354" s="1">
        <v>1772</v>
      </c>
      <c r="H354" s="1">
        <v>2422</v>
      </c>
    </row>
    <row r="355" spans="1:10" x14ac:dyDescent="0.35">
      <c r="D355" s="1" t="s">
        <v>4</v>
      </c>
      <c r="E355" s="1">
        <v>133294.397</v>
      </c>
      <c r="F355" s="1">
        <v>2062.2489999999998</v>
      </c>
      <c r="G355" s="1">
        <v>1822</v>
      </c>
      <c r="H355" s="1">
        <v>2334</v>
      </c>
    </row>
    <row r="356" spans="1:10" x14ac:dyDescent="0.35">
      <c r="D356" s="1" t="s">
        <v>4</v>
      </c>
      <c r="E356" s="1">
        <v>149993.916</v>
      </c>
      <c r="F356" s="1">
        <v>2056.1790000000001</v>
      </c>
      <c r="G356" s="1">
        <v>1717</v>
      </c>
      <c r="H356" s="1">
        <v>3698</v>
      </c>
    </row>
    <row r="357" spans="1:10" x14ac:dyDescent="0.35">
      <c r="A357" t="s">
        <v>161</v>
      </c>
      <c r="B357" s="2">
        <v>0.71944444444444444</v>
      </c>
      <c r="C357" s="4">
        <f>B357+$V$2</f>
        <v>0.80277777777777781</v>
      </c>
      <c r="D357" s="1" t="s">
        <v>3</v>
      </c>
      <c r="E357" s="1">
        <v>5189.1769999999997</v>
      </c>
      <c r="F357" s="1">
        <v>3993.875</v>
      </c>
      <c r="G357" s="1">
        <v>2192</v>
      </c>
      <c r="H357" s="1">
        <v>6882</v>
      </c>
      <c r="I357">
        <f>AVERAGE(F358:F361)</f>
        <v>2029.1570000000002</v>
      </c>
      <c r="J357">
        <f>F357-I357</f>
        <v>1964.7179999999998</v>
      </c>
    </row>
    <row r="358" spans="1:10" x14ac:dyDescent="0.35">
      <c r="D358" s="1" t="s">
        <v>4</v>
      </c>
      <c r="E358" s="1">
        <v>178677.84400000001</v>
      </c>
      <c r="F358" s="1">
        <v>2014.644</v>
      </c>
      <c r="G358" s="1">
        <v>1226</v>
      </c>
      <c r="H358" s="1">
        <v>2427</v>
      </c>
    </row>
    <row r="359" spans="1:10" x14ac:dyDescent="0.35">
      <c r="D359" s="1" t="s">
        <v>4</v>
      </c>
      <c r="E359" s="1">
        <v>65442.656999999999</v>
      </c>
      <c r="F359" s="1">
        <v>2054.4859999999999</v>
      </c>
      <c r="G359" s="1">
        <v>1798</v>
      </c>
      <c r="H359" s="1">
        <v>2328</v>
      </c>
    </row>
    <row r="360" spans="1:10" x14ac:dyDescent="0.35">
      <c r="D360" s="1" t="s">
        <v>4</v>
      </c>
      <c r="E360" s="1">
        <v>82974.06</v>
      </c>
      <c r="F360" s="1">
        <v>2005.34</v>
      </c>
      <c r="G360" s="1">
        <v>1802</v>
      </c>
      <c r="H360" s="1">
        <v>2230</v>
      </c>
    </row>
    <row r="361" spans="1:10" x14ac:dyDescent="0.35">
      <c r="D361" s="1" t="s">
        <v>4</v>
      </c>
      <c r="E361" s="1">
        <v>80421.519</v>
      </c>
      <c r="F361" s="1">
        <v>2042.1579999999999</v>
      </c>
      <c r="G361" s="1">
        <v>1709</v>
      </c>
      <c r="H361" s="1">
        <v>2402</v>
      </c>
    </row>
    <row r="362" spans="1:10" x14ac:dyDescent="0.35">
      <c r="A362" t="s">
        <v>162</v>
      </c>
      <c r="B362" s="2">
        <v>0.71944444444444444</v>
      </c>
      <c r="C362" s="4">
        <f>B362+$V$2</f>
        <v>0.80277777777777781</v>
      </c>
      <c r="D362" s="1" t="s">
        <v>3</v>
      </c>
      <c r="E362" s="1">
        <v>5168.5649999999996</v>
      </c>
      <c r="F362" s="1">
        <v>4452.4120000000003</v>
      </c>
      <c r="G362" s="1">
        <v>2218</v>
      </c>
      <c r="H362" s="1">
        <v>9112</v>
      </c>
      <c r="I362">
        <f>AVERAGE(F363:F366)</f>
        <v>1979.9312500000001</v>
      </c>
      <c r="J362">
        <f>F362-I362</f>
        <v>2472.4807500000002</v>
      </c>
    </row>
    <row r="363" spans="1:10" x14ac:dyDescent="0.35">
      <c r="D363" s="1" t="s">
        <v>4</v>
      </c>
      <c r="E363" s="1">
        <v>86519.255000000005</v>
      </c>
      <c r="F363" s="1">
        <v>1878.087</v>
      </c>
      <c r="G363" s="1">
        <v>1650</v>
      </c>
      <c r="H363" s="1">
        <v>2157</v>
      </c>
    </row>
    <row r="364" spans="1:10" x14ac:dyDescent="0.35">
      <c r="D364" s="1" t="s">
        <v>4</v>
      </c>
      <c r="E364" s="1">
        <v>131248.07800000001</v>
      </c>
      <c r="F364" s="1">
        <v>2025.3119999999999</v>
      </c>
      <c r="G364" s="1">
        <v>1703</v>
      </c>
      <c r="H364" s="1">
        <v>2442</v>
      </c>
    </row>
    <row r="365" spans="1:10" x14ac:dyDescent="0.35">
      <c r="D365" s="1" t="s">
        <v>4</v>
      </c>
      <c r="E365" s="1">
        <v>117156.338</v>
      </c>
      <c r="F365" s="1">
        <v>1959.1559999999999</v>
      </c>
      <c r="G365" s="1">
        <v>1739</v>
      </c>
      <c r="H365" s="1">
        <v>2227</v>
      </c>
    </row>
    <row r="366" spans="1:10" x14ac:dyDescent="0.35">
      <c r="D366" s="1" t="s">
        <v>4</v>
      </c>
      <c r="E366" s="1">
        <v>98226.644</v>
      </c>
      <c r="F366" s="1">
        <v>2057.17</v>
      </c>
      <c r="G366" s="1">
        <v>1753</v>
      </c>
      <c r="H366" s="1">
        <v>2346</v>
      </c>
    </row>
    <row r="367" spans="1:10" x14ac:dyDescent="0.35">
      <c r="A367" t="s">
        <v>163</v>
      </c>
      <c r="B367" s="2">
        <v>0.71944444444444444</v>
      </c>
      <c r="C367" s="4">
        <f>B367+$V$2</f>
        <v>0.80277777777777781</v>
      </c>
      <c r="D367" s="1" t="s">
        <v>3</v>
      </c>
      <c r="E367" s="1">
        <v>5398.59</v>
      </c>
      <c r="F367" s="1">
        <v>3760.3939999999998</v>
      </c>
      <c r="G367" s="1">
        <v>2248</v>
      </c>
      <c r="H367" s="1">
        <v>7169</v>
      </c>
      <c r="I367">
        <f>AVERAGE(F368:F371)</f>
        <v>1983.3767500000001</v>
      </c>
      <c r="J367">
        <f>F367-I367</f>
        <v>1777.0172499999996</v>
      </c>
    </row>
    <row r="368" spans="1:10" x14ac:dyDescent="0.35">
      <c r="D368" s="1" t="s">
        <v>4</v>
      </c>
      <c r="E368" s="1">
        <v>59012.661999999997</v>
      </c>
      <c r="F368" s="1">
        <v>1935.7249999999999</v>
      </c>
      <c r="G368" s="1">
        <v>1740</v>
      </c>
      <c r="H368" s="1">
        <v>2165</v>
      </c>
    </row>
    <row r="369" spans="1:10" x14ac:dyDescent="0.35">
      <c r="D369" s="1" t="s">
        <v>4</v>
      </c>
      <c r="E369" s="1">
        <v>104194.11500000001</v>
      </c>
      <c r="F369" s="1">
        <v>1950.1769999999999</v>
      </c>
      <c r="G369" s="1">
        <v>1632</v>
      </c>
      <c r="H369" s="1">
        <v>2307</v>
      </c>
    </row>
    <row r="370" spans="1:10" x14ac:dyDescent="0.35">
      <c r="D370" s="1" t="s">
        <v>4</v>
      </c>
      <c r="E370" s="1">
        <v>124065.34699999999</v>
      </c>
      <c r="F370" s="1">
        <v>2050.1570000000002</v>
      </c>
      <c r="G370" s="1">
        <v>1783</v>
      </c>
      <c r="H370" s="1">
        <v>2357</v>
      </c>
    </row>
    <row r="371" spans="1:10" x14ac:dyDescent="0.35">
      <c r="D371" s="1" t="s">
        <v>4</v>
      </c>
      <c r="E371" s="1">
        <v>88804.668999999994</v>
      </c>
      <c r="F371" s="1">
        <v>1997.4480000000001</v>
      </c>
      <c r="G371" s="1">
        <v>1704</v>
      </c>
      <c r="H371" s="1">
        <v>2311</v>
      </c>
    </row>
    <row r="372" spans="1:10" x14ac:dyDescent="0.35">
      <c r="A372" s="5" t="s">
        <v>164</v>
      </c>
      <c r="B372" s="2">
        <v>0.72013888888888899</v>
      </c>
      <c r="C372" s="4">
        <f>B372+$V$2</f>
        <v>0.80347222222222237</v>
      </c>
      <c r="D372" s="1" t="s">
        <v>3</v>
      </c>
      <c r="E372" s="1">
        <v>4388.6220000000003</v>
      </c>
      <c r="F372" s="1">
        <v>4821.9089999999997</v>
      </c>
      <c r="G372" s="1">
        <v>2215</v>
      </c>
      <c r="H372" s="1">
        <v>11472</v>
      </c>
      <c r="I372">
        <f>AVERAGE(F373:F376)</f>
        <v>1859.0007500000002</v>
      </c>
      <c r="J372">
        <f>F372-I372</f>
        <v>2962.9082499999995</v>
      </c>
    </row>
    <row r="373" spans="1:10" x14ac:dyDescent="0.35">
      <c r="D373" s="1" t="s">
        <v>4</v>
      </c>
      <c r="E373" s="1">
        <v>206818.45</v>
      </c>
      <c r="F373" s="1">
        <v>1865.491</v>
      </c>
      <c r="G373" s="1">
        <v>1586</v>
      </c>
      <c r="H373" s="1">
        <v>2212</v>
      </c>
    </row>
    <row r="374" spans="1:10" x14ac:dyDescent="0.35">
      <c r="D374" s="1" t="s">
        <v>4</v>
      </c>
      <c r="E374" s="1">
        <v>91855.186000000002</v>
      </c>
      <c r="F374" s="1">
        <v>1847.1790000000001</v>
      </c>
      <c r="G374" s="1">
        <v>1549</v>
      </c>
      <c r="H374" s="1">
        <v>2154</v>
      </c>
    </row>
    <row r="375" spans="1:10" x14ac:dyDescent="0.35">
      <c r="D375" s="1" t="s">
        <v>4</v>
      </c>
      <c r="E375" s="1">
        <v>131221.69500000001</v>
      </c>
      <c r="F375" s="1">
        <v>1877.6880000000001</v>
      </c>
      <c r="G375" s="1">
        <v>1640</v>
      </c>
      <c r="H375" s="1">
        <v>2183</v>
      </c>
    </row>
    <row r="376" spans="1:10" x14ac:dyDescent="0.35">
      <c r="D376" s="1" t="s">
        <v>4</v>
      </c>
      <c r="E376" s="1">
        <v>112750.40300000001</v>
      </c>
      <c r="F376" s="1">
        <v>1845.645</v>
      </c>
      <c r="G376" s="1">
        <v>1539</v>
      </c>
      <c r="H376" s="1">
        <v>2162</v>
      </c>
    </row>
    <row r="377" spans="1:10" x14ac:dyDescent="0.35">
      <c r="A377" t="s">
        <v>165</v>
      </c>
      <c r="B377" s="2">
        <v>0.72013888888888899</v>
      </c>
      <c r="C377" s="4">
        <f>B377+$V$2</f>
        <v>0.80347222222222237</v>
      </c>
      <c r="D377" s="1" t="s">
        <v>3</v>
      </c>
      <c r="E377" s="3">
        <v>4552.6899999999996</v>
      </c>
      <c r="F377" s="3">
        <v>3152.3049999999998</v>
      </c>
      <c r="G377" s="3">
        <v>1876</v>
      </c>
      <c r="H377" s="3">
        <v>5846</v>
      </c>
      <c r="I377">
        <f>AVERAGE(F378:F381)</f>
        <v>1825.0207499999999</v>
      </c>
      <c r="J377">
        <f>F377-I377</f>
        <v>1327.2842499999999</v>
      </c>
    </row>
    <row r="378" spans="1:10" x14ac:dyDescent="0.35">
      <c r="D378" s="1" t="s">
        <v>4</v>
      </c>
      <c r="E378" s="3">
        <v>108652.81600000001</v>
      </c>
      <c r="F378" s="3">
        <v>1855.9659999999999</v>
      </c>
      <c r="G378" s="3">
        <v>1581</v>
      </c>
      <c r="H378" s="3">
        <v>2217</v>
      </c>
    </row>
    <row r="379" spans="1:10" x14ac:dyDescent="0.35">
      <c r="D379" s="1" t="s">
        <v>4</v>
      </c>
      <c r="E379" s="3">
        <v>111925.939</v>
      </c>
      <c r="F379" s="3">
        <v>1767.925</v>
      </c>
      <c r="G379" s="3">
        <v>1427</v>
      </c>
      <c r="H379" s="3">
        <v>2152</v>
      </c>
    </row>
    <row r="380" spans="1:10" x14ac:dyDescent="0.35">
      <c r="D380" s="1" t="s">
        <v>4</v>
      </c>
      <c r="E380" s="3">
        <v>134334.87100000001</v>
      </c>
      <c r="F380" s="3">
        <v>1844.646</v>
      </c>
      <c r="G380" s="3">
        <v>1563</v>
      </c>
      <c r="H380" s="3">
        <v>2149</v>
      </c>
    </row>
    <row r="381" spans="1:10" x14ac:dyDescent="0.35">
      <c r="D381" s="1" t="s">
        <v>4</v>
      </c>
      <c r="E381" s="3">
        <v>113479.22900000001</v>
      </c>
      <c r="F381" s="3">
        <v>1831.546</v>
      </c>
      <c r="G381" s="3">
        <v>1589</v>
      </c>
      <c r="H381" s="3">
        <v>2107</v>
      </c>
    </row>
    <row r="382" spans="1:10" x14ac:dyDescent="0.35">
      <c r="A382" t="s">
        <v>166</v>
      </c>
      <c r="B382" s="2">
        <v>0.72013888888888899</v>
      </c>
      <c r="C382" s="4">
        <f>B382+$V$2</f>
        <v>0.80347222222222237</v>
      </c>
      <c r="D382" s="1" t="s">
        <v>3</v>
      </c>
      <c r="E382" s="3">
        <v>4017.6129999999998</v>
      </c>
      <c r="F382" s="3">
        <v>5139.3090000000002</v>
      </c>
      <c r="G382" s="3">
        <v>2070</v>
      </c>
      <c r="H382" s="3">
        <v>13293</v>
      </c>
      <c r="I382">
        <f>AVERAGE(F383:F386)</f>
        <v>1833.05375</v>
      </c>
      <c r="J382">
        <f>F382-I382</f>
        <v>3306.2552500000002</v>
      </c>
    </row>
    <row r="383" spans="1:10" x14ac:dyDescent="0.35">
      <c r="D383" s="1" t="s">
        <v>4</v>
      </c>
      <c r="E383" s="3">
        <v>153152.43799999999</v>
      </c>
      <c r="F383" s="3">
        <v>1783.1469999999999</v>
      </c>
      <c r="G383" s="3">
        <v>1540</v>
      </c>
      <c r="H383" s="3">
        <v>2084</v>
      </c>
    </row>
    <row r="384" spans="1:10" x14ac:dyDescent="0.35">
      <c r="D384" s="1" t="s">
        <v>4</v>
      </c>
      <c r="E384" s="3">
        <v>89002.540999999997</v>
      </c>
      <c r="F384" s="3">
        <v>1785.8869999999999</v>
      </c>
      <c r="G384" s="3">
        <v>1507</v>
      </c>
      <c r="H384" s="3">
        <v>2077</v>
      </c>
    </row>
    <row r="385" spans="1:10" x14ac:dyDescent="0.35">
      <c r="D385" s="1" t="s">
        <v>4</v>
      </c>
      <c r="E385" s="3">
        <v>79313.440000000002</v>
      </c>
      <c r="F385" s="3">
        <v>1795.6790000000001</v>
      </c>
      <c r="G385" s="3">
        <v>1566</v>
      </c>
      <c r="H385" s="3">
        <v>2065</v>
      </c>
    </row>
    <row r="386" spans="1:10" x14ac:dyDescent="0.35">
      <c r="D386" s="1" t="s">
        <v>4</v>
      </c>
      <c r="E386" s="3">
        <v>75349.415999999997</v>
      </c>
      <c r="F386" s="3">
        <v>1967.502</v>
      </c>
      <c r="G386" s="3">
        <v>1573</v>
      </c>
      <c r="H386" s="3">
        <v>2241</v>
      </c>
    </row>
    <row r="387" spans="1:10" x14ac:dyDescent="0.35">
      <c r="A387" t="s">
        <v>167</v>
      </c>
      <c r="B387" s="2">
        <v>0.71875</v>
      </c>
      <c r="C387" s="4">
        <f>B387+$V$2</f>
        <v>0.80208333333333337</v>
      </c>
      <c r="D387" s="1" t="s">
        <v>3</v>
      </c>
      <c r="E387" s="3">
        <v>5411.7820000000002</v>
      </c>
      <c r="F387" s="3">
        <v>3831.8760000000002</v>
      </c>
      <c r="G387" s="3">
        <v>1802</v>
      </c>
      <c r="H387" s="3">
        <v>8135</v>
      </c>
      <c r="I387">
        <f>AVERAGE(F388:F391)</f>
        <v>1716.8139999999999</v>
      </c>
      <c r="J387">
        <f>F387-I387</f>
        <v>2115.0620000000004</v>
      </c>
    </row>
    <row r="388" spans="1:10" x14ac:dyDescent="0.35">
      <c r="D388" s="1" t="s">
        <v>4</v>
      </c>
      <c r="E388" s="3">
        <v>148852.033</v>
      </c>
      <c r="F388" s="3">
        <v>1648.194</v>
      </c>
      <c r="G388" s="3">
        <v>1340</v>
      </c>
      <c r="H388" s="3">
        <v>1954</v>
      </c>
    </row>
    <row r="389" spans="1:10" x14ac:dyDescent="0.35">
      <c r="D389" s="1" t="s">
        <v>4</v>
      </c>
      <c r="E389" s="3">
        <v>110699.136</v>
      </c>
      <c r="F389" s="3">
        <v>1769.537</v>
      </c>
      <c r="G389" s="3">
        <v>1384</v>
      </c>
      <c r="H389" s="3">
        <v>2085</v>
      </c>
    </row>
    <row r="390" spans="1:10" x14ac:dyDescent="0.35">
      <c r="D390" s="1" t="s">
        <v>4</v>
      </c>
      <c r="E390" s="3">
        <v>137316.133</v>
      </c>
      <c r="F390" s="3">
        <v>1703.5940000000001</v>
      </c>
      <c r="G390" s="3">
        <v>1418</v>
      </c>
      <c r="H390" s="3">
        <v>1980</v>
      </c>
    </row>
    <row r="391" spans="1:10" x14ac:dyDescent="0.35">
      <c r="D391" s="1" t="s">
        <v>4</v>
      </c>
      <c r="E391" s="3">
        <v>97768.241999999998</v>
      </c>
      <c r="F391" s="3">
        <v>1745.931</v>
      </c>
      <c r="G391" s="3">
        <v>1484</v>
      </c>
      <c r="H391" s="3">
        <v>2018</v>
      </c>
    </row>
    <row r="392" spans="1:10" x14ac:dyDescent="0.35">
      <c r="A392" t="s">
        <v>169</v>
      </c>
      <c r="B392" s="2">
        <v>0.71875</v>
      </c>
      <c r="C392" s="4">
        <f>B392+$V$2</f>
        <v>0.80208333333333337</v>
      </c>
      <c r="D392" s="1" t="s">
        <v>3</v>
      </c>
      <c r="E392" s="3">
        <v>4725.0029999999997</v>
      </c>
      <c r="F392" s="3">
        <v>3410.6370000000002</v>
      </c>
      <c r="G392" s="3">
        <v>1960</v>
      </c>
      <c r="H392" s="3">
        <v>5878</v>
      </c>
      <c r="I392">
        <f>AVERAGE(F393:F396)</f>
        <v>1716.8139999999999</v>
      </c>
      <c r="J392">
        <f>F392-I392</f>
        <v>1693.8230000000003</v>
      </c>
    </row>
    <row r="393" spans="1:10" x14ac:dyDescent="0.35">
      <c r="D393" s="1" t="s">
        <v>4</v>
      </c>
      <c r="E393" s="3">
        <v>148852.033</v>
      </c>
      <c r="F393" s="3">
        <v>1648.194</v>
      </c>
      <c r="G393" s="3">
        <v>1340</v>
      </c>
      <c r="H393" s="3">
        <v>1954</v>
      </c>
    </row>
    <row r="394" spans="1:10" x14ac:dyDescent="0.35">
      <c r="D394" s="1" t="s">
        <v>4</v>
      </c>
      <c r="E394" s="3">
        <v>110699.136</v>
      </c>
      <c r="F394" s="3">
        <v>1769.537</v>
      </c>
      <c r="G394" s="3">
        <v>1384</v>
      </c>
      <c r="H394" s="3">
        <v>2085</v>
      </c>
    </row>
    <row r="395" spans="1:10" x14ac:dyDescent="0.35">
      <c r="D395" s="1" t="s">
        <v>4</v>
      </c>
      <c r="E395" s="3">
        <v>137316.133</v>
      </c>
      <c r="F395" s="3">
        <v>1703.5940000000001</v>
      </c>
      <c r="G395" s="3">
        <v>1418</v>
      </c>
      <c r="H395" s="3">
        <v>1980</v>
      </c>
    </row>
    <row r="396" spans="1:10" x14ac:dyDescent="0.35">
      <c r="D396" s="1" t="s">
        <v>4</v>
      </c>
      <c r="E396" s="3">
        <v>97768.241999999998</v>
      </c>
      <c r="F396" s="3">
        <v>1745.931</v>
      </c>
      <c r="G396" s="3">
        <v>1484</v>
      </c>
      <c r="H396" s="3">
        <v>2018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8ACA3-B723-42F0-A0C9-D2BA4F23B779}">
  <dimension ref="A1:U386"/>
  <sheetViews>
    <sheetView zoomScale="70" zoomScaleNormal="70" workbookViewId="0">
      <selection activeCell="Q12" sqref="Q12"/>
    </sheetView>
  </sheetViews>
  <sheetFormatPr defaultRowHeight="14.5" x14ac:dyDescent="0.35"/>
  <cols>
    <col min="1" max="1" width="24.54296875" bestFit="1" customWidth="1"/>
    <col min="3" max="3" width="14.81640625" bestFit="1" customWidth="1"/>
    <col min="4" max="4" width="10.81640625" bestFit="1" customWidth="1"/>
    <col min="10" max="10" width="19.1796875" bestFit="1" customWidth="1"/>
    <col min="16" max="16" width="15.453125" bestFit="1" customWidth="1"/>
    <col min="17" max="17" width="19.1796875" bestFit="1" customWidth="1"/>
    <col min="18" max="18" width="14.81640625" bestFit="1" customWidth="1"/>
    <col min="20" max="20" width="24.54296875" bestFit="1" customWidth="1"/>
  </cols>
  <sheetData>
    <row r="1" spans="1:21" x14ac:dyDescent="0.35">
      <c r="A1" t="s">
        <v>6</v>
      </c>
      <c r="B1" t="s">
        <v>7</v>
      </c>
      <c r="C1" t="s">
        <v>8</v>
      </c>
      <c r="E1" t="s">
        <v>0</v>
      </c>
      <c r="F1" t="s">
        <v>9</v>
      </c>
      <c r="G1" t="s">
        <v>1</v>
      </c>
      <c r="H1" t="s">
        <v>2</v>
      </c>
      <c r="I1" t="s">
        <v>10</v>
      </c>
      <c r="J1" t="s">
        <v>11</v>
      </c>
    </row>
    <row r="2" spans="1:21" x14ac:dyDescent="0.35">
      <c r="A2" t="s">
        <v>171</v>
      </c>
      <c r="B2" s="2">
        <v>0.39097222222222222</v>
      </c>
      <c r="C2" s="2">
        <f>B2+$P$2</f>
        <v>0.47430555555555554</v>
      </c>
      <c r="D2" s="1" t="s">
        <v>3</v>
      </c>
      <c r="E2" s="1">
        <v>1537.625</v>
      </c>
      <c r="F2" s="1">
        <v>1367.2059999999999</v>
      </c>
      <c r="G2" s="1">
        <v>1206</v>
      </c>
      <c r="H2" s="1">
        <v>1547</v>
      </c>
      <c r="I2">
        <f>AVERAGE(F3:F6)</f>
        <v>1240.5907499999998</v>
      </c>
      <c r="J2">
        <f>F2-I2</f>
        <v>126.61525000000006</v>
      </c>
      <c r="P2" s="2">
        <v>8.3333333333333329E-2</v>
      </c>
      <c r="U2" s="2"/>
    </row>
    <row r="3" spans="1:21" x14ac:dyDescent="0.35">
      <c r="D3" s="1" t="s">
        <v>4</v>
      </c>
      <c r="E3" s="1">
        <v>60693.743999999999</v>
      </c>
      <c r="F3" s="1">
        <v>1229.001</v>
      </c>
      <c r="G3" s="1">
        <v>1078</v>
      </c>
      <c r="H3" s="1">
        <v>1375</v>
      </c>
      <c r="U3" s="2"/>
    </row>
    <row r="4" spans="1:21" x14ac:dyDescent="0.35">
      <c r="D4" s="1" t="s">
        <v>4</v>
      </c>
      <c r="E4" s="1">
        <v>76838.398000000001</v>
      </c>
      <c r="F4" s="1">
        <v>1241.539</v>
      </c>
      <c r="G4" s="1">
        <v>1064</v>
      </c>
      <c r="H4" s="1">
        <v>1424</v>
      </c>
      <c r="U4" s="2"/>
    </row>
    <row r="5" spans="1:21" x14ac:dyDescent="0.35">
      <c r="D5" s="1" t="s">
        <v>4</v>
      </c>
      <c r="E5" s="1">
        <v>69129.66</v>
      </c>
      <c r="F5" s="1">
        <v>1227.646</v>
      </c>
      <c r="G5" s="1">
        <v>1096</v>
      </c>
      <c r="H5" s="1">
        <v>1365</v>
      </c>
      <c r="P5" t="s">
        <v>8</v>
      </c>
      <c r="Q5" t="s">
        <v>11</v>
      </c>
      <c r="R5" t="s">
        <v>170</v>
      </c>
      <c r="U5" s="2"/>
    </row>
    <row r="6" spans="1:21" x14ac:dyDescent="0.35">
      <c r="D6" s="1" t="s">
        <v>4</v>
      </c>
      <c r="E6" s="1">
        <v>99034.619000000006</v>
      </c>
      <c r="F6" s="1">
        <v>1264.1769999999999</v>
      </c>
      <c r="G6" s="1">
        <v>1065</v>
      </c>
      <c r="H6" s="1">
        <v>1477</v>
      </c>
      <c r="P6" s="2">
        <v>0.47569444444444442</v>
      </c>
      <c r="Q6">
        <f>AVERAGE(J2,J7,J12,J17,J22,J27,J32,J37)</f>
        <v>195.55234374999998</v>
      </c>
      <c r="R6">
        <f>STDEV(J2,J7,J12,J17,J22,J27,J32,J37)</f>
        <v>52.803211115818833</v>
      </c>
      <c r="U6" s="2"/>
    </row>
    <row r="7" spans="1:21" x14ac:dyDescent="0.35">
      <c r="A7" t="s">
        <v>172</v>
      </c>
      <c r="B7" s="2">
        <v>0.39166666666666666</v>
      </c>
      <c r="C7" s="2">
        <f>B7+$P$2</f>
        <v>0.47499999999999998</v>
      </c>
      <c r="D7" s="1" t="s">
        <v>3</v>
      </c>
      <c r="E7" s="1">
        <v>1975.4159999999999</v>
      </c>
      <c r="F7" s="1">
        <v>2248.627</v>
      </c>
      <c r="G7" s="1">
        <v>2012</v>
      </c>
      <c r="H7" s="1">
        <v>2476</v>
      </c>
      <c r="I7">
        <f>AVERAGE(F8:F11)</f>
        <v>1974.2845000000002</v>
      </c>
      <c r="J7">
        <f>F7-I7</f>
        <v>274.34249999999975</v>
      </c>
      <c r="P7" s="2">
        <v>0.51388888888888895</v>
      </c>
      <c r="Q7">
        <f>AVERAGE(J47,J52,J57,J62,J67,J72,J77,J82)</f>
        <v>218.56584375000003</v>
      </c>
      <c r="R7">
        <f>STDEV(J47,J52,J57,J62,J67,J72,J77,J82)</f>
        <v>30.015851413085915</v>
      </c>
      <c r="U7" s="2"/>
    </row>
    <row r="8" spans="1:21" x14ac:dyDescent="0.35">
      <c r="D8" s="1" t="s">
        <v>4</v>
      </c>
      <c r="E8" s="1">
        <v>76826.032000000007</v>
      </c>
      <c r="F8" s="1">
        <v>1936.633</v>
      </c>
      <c r="G8" s="1">
        <v>1734</v>
      </c>
      <c r="H8" s="1">
        <v>2197</v>
      </c>
      <c r="P8" s="2">
        <v>0.56597222222222221</v>
      </c>
      <c r="Q8">
        <f>AVERAGE(J87,J92,J97,J102,J107,J112,J117,J122,J127)</f>
        <v>200.83380555555564</v>
      </c>
      <c r="R8">
        <f>STDEV(J87,J92,J97,J102,J107,J112,J117,J122,J127)</f>
        <v>41.117083763507189</v>
      </c>
      <c r="U8" s="2"/>
    </row>
    <row r="9" spans="1:21" x14ac:dyDescent="0.35">
      <c r="D9" s="1" t="s">
        <v>4</v>
      </c>
      <c r="E9" s="1">
        <v>106801.07</v>
      </c>
      <c r="F9" s="1">
        <v>1967.7760000000001</v>
      </c>
      <c r="G9" s="1">
        <v>1622</v>
      </c>
      <c r="H9" s="1">
        <v>2322</v>
      </c>
      <c r="P9" s="2">
        <v>0.61458333333333337</v>
      </c>
      <c r="Q9">
        <f>AVERAGE(J132,J137,J142,J147,J152,J157,J162,J167,J172)</f>
        <v>196.39555555555555</v>
      </c>
      <c r="R9">
        <f>STDEV(J132,J137,J142,J147,J152,J157,J162,J167,J172)</f>
        <v>24.183145988857564</v>
      </c>
      <c r="U9" s="2"/>
    </row>
    <row r="10" spans="1:21" x14ac:dyDescent="0.35">
      <c r="D10" s="1" t="s">
        <v>4</v>
      </c>
      <c r="E10" s="1">
        <v>111045.41099999999</v>
      </c>
      <c r="F10" s="1">
        <v>2011.155</v>
      </c>
      <c r="G10" s="1">
        <v>1797</v>
      </c>
      <c r="H10" s="1">
        <v>2281</v>
      </c>
      <c r="P10" s="2">
        <v>0.64930555555555558</v>
      </c>
      <c r="Q10">
        <f>AVERAGE(J177,J182,J187,J192,J197,J202,J207,J212,J217)</f>
        <v>187.00611111111107</v>
      </c>
      <c r="R10">
        <f>STDEV(J177,J182,J187,J192,J197,J202,J207,J212,J217)</f>
        <v>41.746735586845382</v>
      </c>
      <c r="U10" s="2"/>
    </row>
    <row r="11" spans="1:21" x14ac:dyDescent="0.35">
      <c r="D11" s="1" t="s">
        <v>4</v>
      </c>
      <c r="E11" s="1">
        <v>81794.251999999993</v>
      </c>
      <c r="F11" s="1">
        <v>1981.5740000000001</v>
      </c>
      <c r="G11" s="1">
        <v>1717</v>
      </c>
      <c r="H11" s="1">
        <v>2263</v>
      </c>
      <c r="P11" s="2">
        <v>0.75694444444444453</v>
      </c>
      <c r="Q11">
        <f>AVERAGE(J222,J227,J232,J237,J242,J247,J252,J257,J262)</f>
        <v>317.34974999999997</v>
      </c>
      <c r="R11">
        <f>STDEV(J222,J227,J232,J237,J242,J247,J252,J257,J262)</f>
        <v>311.75893636171935</v>
      </c>
      <c r="U11" s="2"/>
    </row>
    <row r="12" spans="1:21" x14ac:dyDescent="0.35">
      <c r="A12" t="s">
        <v>173</v>
      </c>
      <c r="B12" s="2">
        <v>0.3923611111111111</v>
      </c>
      <c r="C12" s="2">
        <f>B12+$P$2</f>
        <v>0.47569444444444442</v>
      </c>
      <c r="D12" s="1" t="s">
        <v>3</v>
      </c>
      <c r="E12" s="1">
        <v>1749.5129999999999</v>
      </c>
      <c r="F12" s="1">
        <v>1921.7080000000001</v>
      </c>
      <c r="G12" s="1">
        <v>1719</v>
      </c>
      <c r="H12" s="1">
        <v>2123</v>
      </c>
      <c r="I12">
        <f>AVERAGE(F13:F16)</f>
        <v>1716.8059999999998</v>
      </c>
      <c r="J12">
        <f>F12-I12</f>
        <v>204.90200000000027</v>
      </c>
      <c r="P12" s="2">
        <v>0.8041666666666667</v>
      </c>
      <c r="Q12">
        <f>AVERAGE(J267,J272,J277,J282,J287,J292,J297,J302)</f>
        <v>482.88143749999995</v>
      </c>
      <c r="R12">
        <f>STDEV(J267,J272,J277,J282,J287,J292,J297,J302)</f>
        <v>611.63634558547631</v>
      </c>
      <c r="U12" s="2"/>
    </row>
    <row r="13" spans="1:21" x14ac:dyDescent="0.35">
      <c r="D13" s="1" t="s">
        <v>4</v>
      </c>
      <c r="E13" s="1">
        <v>79893.038</v>
      </c>
      <c r="F13" s="1">
        <v>1660.3679999999999</v>
      </c>
      <c r="G13" s="1">
        <v>1462</v>
      </c>
      <c r="H13" s="1">
        <v>1912</v>
      </c>
      <c r="U13" s="2"/>
    </row>
    <row r="14" spans="1:21" x14ac:dyDescent="0.35">
      <c r="D14" s="1" t="s">
        <v>4</v>
      </c>
      <c r="E14" s="1">
        <v>120536.641</v>
      </c>
      <c r="F14" s="1">
        <v>1666.3720000000001</v>
      </c>
      <c r="G14" s="1">
        <v>1379</v>
      </c>
      <c r="H14" s="1">
        <v>2000</v>
      </c>
      <c r="U14" s="2"/>
    </row>
    <row r="15" spans="1:21" x14ac:dyDescent="0.35">
      <c r="D15" s="1" t="s">
        <v>4</v>
      </c>
      <c r="E15" s="1">
        <v>155210.29999999999</v>
      </c>
      <c r="F15" s="1">
        <v>1768.212</v>
      </c>
      <c r="G15" s="1">
        <v>1512</v>
      </c>
      <c r="H15" s="1">
        <v>2061</v>
      </c>
      <c r="U15" s="2"/>
    </row>
    <row r="16" spans="1:21" x14ac:dyDescent="0.35">
      <c r="D16" s="1" t="s">
        <v>4</v>
      </c>
      <c r="E16" s="1">
        <v>166127.853</v>
      </c>
      <c r="F16" s="1">
        <v>1772.2719999999999</v>
      </c>
      <c r="G16" s="1">
        <v>1561</v>
      </c>
      <c r="H16" s="1">
        <v>2008</v>
      </c>
      <c r="U16" s="2"/>
    </row>
    <row r="17" spans="1:21" x14ac:dyDescent="0.35">
      <c r="A17" t="s">
        <v>174</v>
      </c>
      <c r="B17" s="2">
        <v>0.3923611111111111</v>
      </c>
      <c r="C17" s="2">
        <f>B17+$P$2</f>
        <v>0.47569444444444442</v>
      </c>
      <c r="D17" s="1" t="s">
        <v>3</v>
      </c>
      <c r="E17" s="1">
        <v>2094.1390000000001</v>
      </c>
      <c r="F17" s="1">
        <v>1922.329</v>
      </c>
      <c r="G17" s="1">
        <v>1707</v>
      </c>
      <c r="H17" s="1">
        <v>2159</v>
      </c>
      <c r="I17">
        <f>AVERAGE(F18:F21)</f>
        <v>1710.8240000000001</v>
      </c>
      <c r="J17">
        <f>F17-I17</f>
        <v>211.50499999999988</v>
      </c>
      <c r="U17" s="2"/>
    </row>
    <row r="18" spans="1:21" x14ac:dyDescent="0.35">
      <c r="D18" s="1" t="s">
        <v>4</v>
      </c>
      <c r="E18" s="1">
        <v>59618.642999999996</v>
      </c>
      <c r="F18" s="1">
        <v>1682.943</v>
      </c>
      <c r="G18" s="1">
        <v>1508</v>
      </c>
      <c r="H18" s="1">
        <v>1890</v>
      </c>
      <c r="U18" s="2"/>
    </row>
    <row r="19" spans="1:21" x14ac:dyDescent="0.35">
      <c r="D19" s="1" t="s">
        <v>4</v>
      </c>
      <c r="E19" s="1">
        <v>87601.775999999998</v>
      </c>
      <c r="F19" s="1">
        <v>1677.0050000000001</v>
      </c>
      <c r="G19" s="1">
        <v>1415</v>
      </c>
      <c r="H19" s="1">
        <v>1959</v>
      </c>
      <c r="U19" s="2"/>
    </row>
    <row r="20" spans="1:21" x14ac:dyDescent="0.35">
      <c r="D20" s="1" t="s">
        <v>4</v>
      </c>
      <c r="E20" s="1">
        <v>104838.84600000001</v>
      </c>
      <c r="F20" s="1">
        <v>1725.85</v>
      </c>
      <c r="G20" s="1">
        <v>1481</v>
      </c>
      <c r="H20" s="1">
        <v>1986</v>
      </c>
      <c r="U20" s="2"/>
    </row>
    <row r="21" spans="1:21" x14ac:dyDescent="0.35">
      <c r="D21" s="1" t="s">
        <v>4</v>
      </c>
      <c r="E21" s="1">
        <v>105119.164</v>
      </c>
      <c r="F21" s="1">
        <v>1757.498</v>
      </c>
      <c r="G21" s="1">
        <v>1559</v>
      </c>
      <c r="H21" s="1">
        <v>1971</v>
      </c>
      <c r="U21" s="2"/>
    </row>
    <row r="22" spans="1:21" x14ac:dyDescent="0.35">
      <c r="A22" t="s">
        <v>175</v>
      </c>
      <c r="B22" s="2">
        <v>0.3923611111111111</v>
      </c>
      <c r="C22" s="2">
        <f>B22+$P$2</f>
        <v>0.47569444444444442</v>
      </c>
      <c r="D22" s="1" t="s">
        <v>3</v>
      </c>
      <c r="E22" s="1">
        <v>1486.509</v>
      </c>
      <c r="F22" s="1">
        <v>1900.011</v>
      </c>
      <c r="G22" s="1">
        <v>1734</v>
      </c>
      <c r="H22" s="1">
        <v>2071</v>
      </c>
      <c r="I22">
        <f>AVERAGE(F23:F26)</f>
        <v>1648.5629999999999</v>
      </c>
      <c r="J22">
        <f>F22-I22</f>
        <v>251.44800000000009</v>
      </c>
      <c r="U22" s="2"/>
    </row>
    <row r="23" spans="1:21" x14ac:dyDescent="0.35">
      <c r="D23" s="1" t="s">
        <v>4</v>
      </c>
      <c r="E23" s="1">
        <v>79452.774000000005</v>
      </c>
      <c r="F23" s="1">
        <v>1623.8979999999999</v>
      </c>
      <c r="G23" s="1">
        <v>1431</v>
      </c>
      <c r="H23" s="1">
        <v>1866</v>
      </c>
      <c r="U23" s="2"/>
    </row>
    <row r="24" spans="1:21" x14ac:dyDescent="0.35">
      <c r="D24" s="1" t="s">
        <v>4</v>
      </c>
      <c r="E24" s="1">
        <v>99410.574999999997</v>
      </c>
      <c r="F24" s="1">
        <v>1615.259</v>
      </c>
      <c r="G24" s="1">
        <v>1351</v>
      </c>
      <c r="H24" s="1">
        <v>1893</v>
      </c>
      <c r="U24" s="2"/>
    </row>
    <row r="25" spans="1:21" x14ac:dyDescent="0.35">
      <c r="D25" s="1" t="s">
        <v>4</v>
      </c>
      <c r="E25" s="1">
        <v>116044.136</v>
      </c>
      <c r="F25" s="1">
        <v>1672.895</v>
      </c>
      <c r="G25" s="1">
        <v>1412</v>
      </c>
      <c r="H25" s="1">
        <v>1930</v>
      </c>
      <c r="U25" s="2"/>
    </row>
    <row r="26" spans="1:21" x14ac:dyDescent="0.35">
      <c r="D26" s="1" t="s">
        <v>4</v>
      </c>
      <c r="E26" s="1">
        <v>123362.90399999999</v>
      </c>
      <c r="F26" s="1">
        <v>1682.2</v>
      </c>
      <c r="G26" s="1">
        <v>1478</v>
      </c>
      <c r="H26" s="1">
        <v>1903</v>
      </c>
      <c r="U26" s="2"/>
    </row>
    <row r="27" spans="1:21" x14ac:dyDescent="0.35">
      <c r="A27" t="s">
        <v>176</v>
      </c>
      <c r="B27" s="2">
        <v>0.39305555555555555</v>
      </c>
      <c r="C27" s="2">
        <f>B27+$P$2</f>
        <v>0.47638888888888886</v>
      </c>
      <c r="D27" s="1" t="s">
        <v>3</v>
      </c>
      <c r="E27" s="1">
        <v>1301.829</v>
      </c>
      <c r="F27" s="1">
        <v>1795.355</v>
      </c>
      <c r="G27" s="1">
        <v>1611</v>
      </c>
      <c r="H27" s="1">
        <v>2027</v>
      </c>
      <c r="I27">
        <f>AVERAGE(F28:F31)</f>
        <v>1610.077</v>
      </c>
      <c r="J27">
        <f>F27-I27</f>
        <v>185.27800000000002</v>
      </c>
      <c r="U27" s="2"/>
    </row>
    <row r="28" spans="1:21" x14ac:dyDescent="0.35">
      <c r="D28" s="1" t="s">
        <v>4</v>
      </c>
      <c r="E28" s="1">
        <v>84768.093999999997</v>
      </c>
      <c r="F28" s="1">
        <v>1603.2809999999999</v>
      </c>
      <c r="G28" s="1">
        <v>1404</v>
      </c>
      <c r="H28" s="1">
        <v>1810</v>
      </c>
      <c r="U28" s="2"/>
    </row>
    <row r="29" spans="1:21" x14ac:dyDescent="0.35">
      <c r="D29" s="1" t="s">
        <v>4</v>
      </c>
      <c r="E29" s="1">
        <v>134298.59400000001</v>
      </c>
      <c r="F29" s="1">
        <v>1600.9090000000001</v>
      </c>
      <c r="G29" s="1">
        <v>1311</v>
      </c>
      <c r="H29" s="1">
        <v>1904</v>
      </c>
      <c r="U29" s="2"/>
    </row>
    <row r="30" spans="1:21" x14ac:dyDescent="0.35">
      <c r="D30" s="1" t="s">
        <v>4</v>
      </c>
      <c r="E30" s="1">
        <v>146424.81099999999</v>
      </c>
      <c r="F30" s="1">
        <v>1613.3820000000001</v>
      </c>
      <c r="G30" s="1">
        <v>1342</v>
      </c>
      <c r="H30" s="1">
        <v>1893</v>
      </c>
      <c r="U30" s="2"/>
    </row>
    <row r="31" spans="1:21" x14ac:dyDescent="0.35">
      <c r="D31" s="1" t="s">
        <v>4</v>
      </c>
      <c r="E31" s="1">
        <v>135700.18299999999</v>
      </c>
      <c r="F31" s="1">
        <v>1622.7360000000001</v>
      </c>
      <c r="G31" s="1">
        <v>1420</v>
      </c>
      <c r="H31" s="1">
        <v>1865</v>
      </c>
      <c r="U31" s="2"/>
    </row>
    <row r="32" spans="1:21" x14ac:dyDescent="0.35">
      <c r="A32" t="s">
        <v>177</v>
      </c>
      <c r="B32" s="2">
        <v>0.39374999999999999</v>
      </c>
      <c r="C32" s="2">
        <f>B32+$P$2</f>
        <v>0.4770833333333333</v>
      </c>
      <c r="D32" s="1" t="s">
        <v>3</v>
      </c>
      <c r="E32" s="1">
        <v>1921.826</v>
      </c>
      <c r="F32" s="1">
        <v>1501.587</v>
      </c>
      <c r="G32" s="1">
        <v>1310</v>
      </c>
      <c r="H32" s="1">
        <v>1752</v>
      </c>
      <c r="I32">
        <f>AVERAGE(F33:F36)</f>
        <v>1375.7727500000001</v>
      </c>
      <c r="J32">
        <f>F32-I32</f>
        <v>125.8142499999999</v>
      </c>
      <c r="U32" s="2"/>
    </row>
    <row r="33" spans="1:21" x14ac:dyDescent="0.35">
      <c r="D33" s="1" t="s">
        <v>4</v>
      </c>
      <c r="E33" s="1">
        <v>78455.997000000003</v>
      </c>
      <c r="F33" s="1">
        <v>1385.779</v>
      </c>
      <c r="G33" s="1">
        <v>1217</v>
      </c>
      <c r="H33" s="1">
        <v>1580</v>
      </c>
      <c r="U33" s="2"/>
    </row>
    <row r="34" spans="1:21" x14ac:dyDescent="0.35">
      <c r="D34" s="1" t="s">
        <v>4</v>
      </c>
      <c r="E34" s="1">
        <v>147005.234</v>
      </c>
      <c r="F34" s="1">
        <v>1386.4269999999999</v>
      </c>
      <c r="G34" s="1">
        <v>1130</v>
      </c>
      <c r="H34" s="1">
        <v>1681</v>
      </c>
      <c r="U34" s="2"/>
    </row>
    <row r="35" spans="1:21" x14ac:dyDescent="0.35">
      <c r="D35" s="1" t="s">
        <v>4</v>
      </c>
      <c r="E35" s="1">
        <v>100126.209</v>
      </c>
      <c r="F35" s="1">
        <v>1329.354</v>
      </c>
      <c r="G35" s="1">
        <v>1106</v>
      </c>
      <c r="H35" s="1">
        <v>1585</v>
      </c>
      <c r="U35" s="2"/>
    </row>
    <row r="36" spans="1:21" x14ac:dyDescent="0.35">
      <c r="D36" s="1" t="s">
        <v>4</v>
      </c>
      <c r="E36" s="1">
        <v>111124.56</v>
      </c>
      <c r="F36" s="1">
        <v>1401.5309999999999</v>
      </c>
      <c r="G36" s="1">
        <v>1234</v>
      </c>
      <c r="H36" s="1">
        <v>1602</v>
      </c>
      <c r="U36" s="2"/>
    </row>
    <row r="37" spans="1:21" x14ac:dyDescent="0.35">
      <c r="A37" t="s">
        <v>178</v>
      </c>
      <c r="B37" s="2">
        <v>0.39374999999999999</v>
      </c>
      <c r="C37" s="2">
        <f>B37+$P$2</f>
        <v>0.4770833333333333</v>
      </c>
      <c r="D37" s="1" t="s">
        <v>3</v>
      </c>
      <c r="E37" s="1">
        <v>1700.0450000000001</v>
      </c>
      <c r="F37" s="1">
        <v>1495.1089999999999</v>
      </c>
      <c r="G37" s="1">
        <v>1293</v>
      </c>
      <c r="H37" s="1">
        <v>1767</v>
      </c>
      <c r="I37">
        <f>AVERAGE(F38:F41)</f>
        <v>1310.5952500000001</v>
      </c>
      <c r="J37">
        <f>F37-I37</f>
        <v>184.51374999999985</v>
      </c>
      <c r="U37" s="2"/>
    </row>
    <row r="38" spans="1:21" x14ac:dyDescent="0.35">
      <c r="D38" s="1" t="s">
        <v>4</v>
      </c>
      <c r="E38" s="1">
        <v>127800.993</v>
      </c>
      <c r="F38" s="1">
        <v>1270.191</v>
      </c>
      <c r="G38" s="1">
        <v>1091</v>
      </c>
      <c r="H38" s="1">
        <v>1490</v>
      </c>
      <c r="U38" s="2"/>
    </row>
    <row r="39" spans="1:21" x14ac:dyDescent="0.35">
      <c r="D39" s="1" t="s">
        <v>4</v>
      </c>
      <c r="E39" s="1">
        <v>123031.469</v>
      </c>
      <c r="F39" s="1">
        <v>1295.252</v>
      </c>
      <c r="G39" s="1">
        <v>1087</v>
      </c>
      <c r="H39" s="1">
        <v>1533</v>
      </c>
      <c r="U39" s="2"/>
    </row>
    <row r="40" spans="1:21" x14ac:dyDescent="0.35">
      <c r="D40" s="1" t="s">
        <v>4</v>
      </c>
      <c r="E40" s="1">
        <v>126650.042</v>
      </c>
      <c r="F40" s="1">
        <v>1344.424</v>
      </c>
      <c r="G40" s="1">
        <v>1114</v>
      </c>
      <c r="H40" s="1">
        <v>1569</v>
      </c>
      <c r="U40" s="2"/>
    </row>
    <row r="41" spans="1:21" x14ac:dyDescent="0.35">
      <c r="D41" s="1" t="s">
        <v>4</v>
      </c>
      <c r="E41" s="1">
        <v>134661.359</v>
      </c>
      <c r="F41" s="1">
        <v>1332.5139999999999</v>
      </c>
      <c r="G41" s="1">
        <v>1149</v>
      </c>
      <c r="H41" s="1">
        <v>1536</v>
      </c>
      <c r="U41" s="2"/>
    </row>
    <row r="42" spans="1:21" x14ac:dyDescent="0.35">
      <c r="A42" t="s">
        <v>179</v>
      </c>
      <c r="B42" s="2">
        <v>0.4284722222222222</v>
      </c>
      <c r="C42" s="2">
        <f>B42+$P$2</f>
        <v>0.51180555555555551</v>
      </c>
      <c r="D42" s="1" t="s">
        <v>3</v>
      </c>
      <c r="E42" s="1">
        <v>1794.0340000000001</v>
      </c>
      <c r="F42" s="1">
        <v>1937.4929999999999</v>
      </c>
      <c r="G42" s="1">
        <v>1746</v>
      </c>
      <c r="H42" s="1">
        <v>3136</v>
      </c>
      <c r="I42">
        <f>AVERAGE(F43:F46)</f>
        <v>1719.0452499999999</v>
      </c>
      <c r="J42">
        <f>F42-I42</f>
        <v>218.44775000000004</v>
      </c>
      <c r="U42" s="2"/>
    </row>
    <row r="43" spans="1:21" x14ac:dyDescent="0.35">
      <c r="D43" s="1" t="s">
        <v>4</v>
      </c>
      <c r="E43" s="1">
        <v>87201.910999999993</v>
      </c>
      <c r="F43" s="1">
        <v>1681.4259999999999</v>
      </c>
      <c r="G43" s="1">
        <v>1497</v>
      </c>
      <c r="H43" s="1">
        <v>1921</v>
      </c>
      <c r="U43" s="2"/>
    </row>
    <row r="44" spans="1:21" x14ac:dyDescent="0.35">
      <c r="D44" s="1" t="s">
        <v>4</v>
      </c>
      <c r="E44" s="1">
        <v>106655.14</v>
      </c>
      <c r="F44" s="1">
        <v>1696.059</v>
      </c>
      <c r="G44" s="1">
        <v>1448</v>
      </c>
      <c r="H44" s="1">
        <v>1976</v>
      </c>
      <c r="U44" s="2"/>
    </row>
    <row r="45" spans="1:21" x14ac:dyDescent="0.35">
      <c r="D45" s="1" t="s">
        <v>4</v>
      </c>
      <c r="E45" s="1">
        <v>148198.234</v>
      </c>
      <c r="F45" s="1">
        <v>1754.682</v>
      </c>
      <c r="G45" s="1">
        <v>1482</v>
      </c>
      <c r="H45" s="1">
        <v>2076</v>
      </c>
      <c r="U45" s="2"/>
    </row>
    <row r="46" spans="1:21" x14ac:dyDescent="0.35">
      <c r="D46" s="1" t="s">
        <v>4</v>
      </c>
      <c r="E46" s="1">
        <v>125190.74</v>
      </c>
      <c r="F46" s="1">
        <v>1744.0139999999999</v>
      </c>
      <c r="G46" s="1">
        <v>1516</v>
      </c>
      <c r="H46" s="1">
        <v>1964</v>
      </c>
      <c r="U46" s="2"/>
    </row>
    <row r="47" spans="1:21" x14ac:dyDescent="0.35">
      <c r="A47" t="s">
        <v>180</v>
      </c>
      <c r="B47" s="2">
        <v>0.4291666666666667</v>
      </c>
      <c r="C47" s="2">
        <f>B47+$P$2</f>
        <v>0.51250000000000007</v>
      </c>
      <c r="D47" s="1" t="s">
        <v>3</v>
      </c>
      <c r="E47" s="1">
        <v>1733.0229999999999</v>
      </c>
      <c r="F47" s="1">
        <v>1707.3230000000001</v>
      </c>
      <c r="G47" s="1">
        <v>1514</v>
      </c>
      <c r="H47" s="1">
        <v>1928</v>
      </c>
      <c r="I47">
        <f>AVERAGE(F48:F51)</f>
        <v>1521.05</v>
      </c>
      <c r="J47">
        <f>F47-I47</f>
        <v>186.27300000000014</v>
      </c>
      <c r="U47" s="2"/>
    </row>
    <row r="48" spans="1:21" x14ac:dyDescent="0.35">
      <c r="D48" s="1" t="s">
        <v>4</v>
      </c>
      <c r="E48" s="1">
        <v>52627.188000000002</v>
      </c>
      <c r="F48" s="1">
        <v>1492.425</v>
      </c>
      <c r="G48" s="1">
        <v>1337</v>
      </c>
      <c r="H48" s="1">
        <v>1655</v>
      </c>
      <c r="U48" s="2"/>
    </row>
    <row r="49" spans="1:21" x14ac:dyDescent="0.35">
      <c r="D49" s="1" t="s">
        <v>4</v>
      </c>
      <c r="E49" s="1">
        <v>120879.618</v>
      </c>
      <c r="F49" s="1">
        <v>1553.546</v>
      </c>
      <c r="G49" s="1">
        <v>1326</v>
      </c>
      <c r="H49" s="1">
        <v>1821</v>
      </c>
      <c r="U49" s="2"/>
    </row>
    <row r="50" spans="1:21" x14ac:dyDescent="0.35">
      <c r="D50" s="1" t="s">
        <v>4</v>
      </c>
      <c r="E50" s="1">
        <v>73459.744999999995</v>
      </c>
      <c r="F50" s="1">
        <v>1520.3140000000001</v>
      </c>
      <c r="G50" s="1">
        <v>1285</v>
      </c>
      <c r="H50" s="1">
        <v>1755</v>
      </c>
      <c r="U50" s="2"/>
    </row>
    <row r="51" spans="1:21" x14ac:dyDescent="0.35">
      <c r="D51" s="1" t="s">
        <v>4</v>
      </c>
      <c r="E51" s="1">
        <v>85797.024999999994</v>
      </c>
      <c r="F51" s="1">
        <v>1517.915</v>
      </c>
      <c r="G51" s="1">
        <v>1339</v>
      </c>
      <c r="H51" s="1">
        <v>1713</v>
      </c>
      <c r="U51" s="2"/>
    </row>
    <row r="52" spans="1:21" x14ac:dyDescent="0.35">
      <c r="A52" t="s">
        <v>181</v>
      </c>
      <c r="B52" s="2">
        <v>0.4291666666666667</v>
      </c>
      <c r="C52" s="2">
        <f>B52+$P$2</f>
        <v>0.51250000000000007</v>
      </c>
      <c r="D52" s="1" t="s">
        <v>3</v>
      </c>
      <c r="E52" s="1">
        <v>2218.6329999999998</v>
      </c>
      <c r="F52" s="1">
        <v>1950.11</v>
      </c>
      <c r="G52" s="1">
        <v>1736</v>
      </c>
      <c r="H52" s="1">
        <v>2147</v>
      </c>
      <c r="I52">
        <f>AVERAGE(F53:F56)</f>
        <v>1773.0825</v>
      </c>
      <c r="J52">
        <f>F52-I52</f>
        <v>177.02749999999992</v>
      </c>
      <c r="U52" s="2"/>
    </row>
    <row r="53" spans="1:21" x14ac:dyDescent="0.35">
      <c r="D53" s="1" t="s">
        <v>4</v>
      </c>
      <c r="E53" s="1">
        <v>123456.89200000001</v>
      </c>
      <c r="F53" s="1">
        <v>1752.029</v>
      </c>
      <c r="G53" s="1">
        <v>1555</v>
      </c>
      <c r="H53" s="1">
        <v>1991</v>
      </c>
      <c r="U53" s="2"/>
    </row>
    <row r="54" spans="1:21" x14ac:dyDescent="0.35">
      <c r="D54" s="1" t="s">
        <v>4</v>
      </c>
      <c r="E54" s="1">
        <v>104312.838</v>
      </c>
      <c r="F54" s="1">
        <v>1732.01</v>
      </c>
      <c r="G54" s="1">
        <v>1429</v>
      </c>
      <c r="H54" s="1">
        <v>2075</v>
      </c>
      <c r="U54" s="2"/>
    </row>
    <row r="55" spans="1:21" x14ac:dyDescent="0.35">
      <c r="D55" s="1" t="s">
        <v>4</v>
      </c>
      <c r="E55" s="1">
        <v>125559.276</v>
      </c>
      <c r="F55" s="1">
        <v>1824.972</v>
      </c>
      <c r="G55" s="1">
        <v>1552</v>
      </c>
      <c r="H55" s="1">
        <v>2088</v>
      </c>
      <c r="U55" s="2"/>
    </row>
    <row r="56" spans="1:21" x14ac:dyDescent="0.35">
      <c r="D56" s="1" t="s">
        <v>4</v>
      </c>
      <c r="E56" s="1">
        <v>80474.285000000003</v>
      </c>
      <c r="F56" s="1">
        <v>1783.319</v>
      </c>
      <c r="G56" s="1">
        <v>1555</v>
      </c>
      <c r="H56" s="1">
        <v>2023</v>
      </c>
      <c r="U56" s="2"/>
    </row>
    <row r="57" spans="1:21" x14ac:dyDescent="0.35">
      <c r="A57" t="s">
        <v>182</v>
      </c>
      <c r="B57" s="2">
        <v>0.4291666666666667</v>
      </c>
      <c r="C57" s="2">
        <f>B57+$P$2</f>
        <v>0.51250000000000007</v>
      </c>
      <c r="D57" s="1" t="s">
        <v>3</v>
      </c>
      <c r="E57" s="1">
        <v>1304.3019999999999</v>
      </c>
      <c r="F57" s="1">
        <v>2006.422</v>
      </c>
      <c r="G57" s="1">
        <v>1824</v>
      </c>
      <c r="H57" s="1">
        <v>2206</v>
      </c>
      <c r="I57">
        <f>AVERAGE(F58:F61)</f>
        <v>1761.2797499999999</v>
      </c>
      <c r="J57">
        <f>F57-I57</f>
        <v>245.1422500000001</v>
      </c>
      <c r="U57" s="2"/>
    </row>
    <row r="58" spans="1:21" x14ac:dyDescent="0.35">
      <c r="D58" s="1" t="s">
        <v>4</v>
      </c>
      <c r="E58" s="1">
        <v>91357.21</v>
      </c>
      <c r="F58" s="1">
        <v>1768.136</v>
      </c>
      <c r="G58" s="1">
        <v>1580</v>
      </c>
      <c r="H58" s="1">
        <v>1982</v>
      </c>
      <c r="U58" s="2"/>
    </row>
    <row r="59" spans="1:21" x14ac:dyDescent="0.35">
      <c r="D59" s="1" t="s">
        <v>4</v>
      </c>
      <c r="E59" s="1">
        <v>141082.28400000001</v>
      </c>
      <c r="F59" s="1">
        <v>1749.36</v>
      </c>
      <c r="G59" s="1">
        <v>1453</v>
      </c>
      <c r="H59" s="1">
        <v>2122</v>
      </c>
      <c r="U59" s="2"/>
    </row>
    <row r="60" spans="1:21" x14ac:dyDescent="0.35">
      <c r="D60" s="1" t="s">
        <v>4</v>
      </c>
      <c r="E60" s="1">
        <v>128517.45299999999</v>
      </c>
      <c r="F60" s="1">
        <v>1749.097</v>
      </c>
      <c r="G60" s="1">
        <v>1488</v>
      </c>
      <c r="H60" s="1">
        <v>2066</v>
      </c>
      <c r="U60" s="2"/>
    </row>
    <row r="61" spans="1:21" x14ac:dyDescent="0.35">
      <c r="D61" s="1" t="s">
        <v>4</v>
      </c>
      <c r="E61" s="1">
        <v>103605.448</v>
      </c>
      <c r="F61" s="1">
        <v>1778.5260000000001</v>
      </c>
      <c r="G61" s="1">
        <v>1563</v>
      </c>
      <c r="H61" s="1">
        <v>2004</v>
      </c>
      <c r="U61" s="2"/>
    </row>
    <row r="62" spans="1:21" x14ac:dyDescent="0.35">
      <c r="A62" t="s">
        <v>183</v>
      </c>
      <c r="B62" s="2">
        <v>0.42986111111111108</v>
      </c>
      <c r="C62" s="2">
        <f>B62+$P$2</f>
        <v>0.5131944444444444</v>
      </c>
      <c r="D62" s="1" t="s">
        <v>3</v>
      </c>
      <c r="E62" s="1">
        <v>1535.9760000000001</v>
      </c>
      <c r="F62" s="1">
        <v>1876.4349999999999</v>
      </c>
      <c r="G62" s="1">
        <v>1653</v>
      </c>
      <c r="H62" s="1">
        <v>2080</v>
      </c>
      <c r="I62">
        <f>AVERAGE(F63:F66)</f>
        <v>1663.60275</v>
      </c>
      <c r="J62">
        <f>F62-I62</f>
        <v>212.83224999999993</v>
      </c>
      <c r="U62" s="2"/>
    </row>
    <row r="63" spans="1:21" x14ac:dyDescent="0.35">
      <c r="D63" s="1" t="s">
        <v>4</v>
      </c>
      <c r="E63" s="1">
        <v>126860.28</v>
      </c>
      <c r="F63" s="1">
        <v>1633.5840000000001</v>
      </c>
      <c r="G63" s="1">
        <v>1423</v>
      </c>
      <c r="H63" s="1">
        <v>1863</v>
      </c>
    </row>
    <row r="64" spans="1:21" x14ac:dyDescent="0.35">
      <c r="D64" s="1" t="s">
        <v>4</v>
      </c>
      <c r="E64" s="1">
        <v>115932.834</v>
      </c>
      <c r="F64" s="1">
        <v>1662.2829999999999</v>
      </c>
      <c r="G64" s="1">
        <v>1365</v>
      </c>
      <c r="H64" s="1">
        <v>1953</v>
      </c>
    </row>
    <row r="65" spans="1:10" x14ac:dyDescent="0.35">
      <c r="D65" s="1" t="s">
        <v>4</v>
      </c>
      <c r="E65" s="1">
        <v>96297.398000000001</v>
      </c>
      <c r="F65" s="1">
        <v>1673.127</v>
      </c>
      <c r="G65" s="1">
        <v>1443</v>
      </c>
      <c r="H65" s="1">
        <v>1927</v>
      </c>
    </row>
    <row r="66" spans="1:10" x14ac:dyDescent="0.35">
      <c r="D66" s="1" t="s">
        <v>4</v>
      </c>
      <c r="E66" s="1">
        <v>94836.448000000004</v>
      </c>
      <c r="F66" s="1">
        <v>1685.4169999999999</v>
      </c>
      <c r="G66" s="1">
        <v>1514</v>
      </c>
      <c r="H66" s="1">
        <v>1907</v>
      </c>
    </row>
    <row r="67" spans="1:10" x14ac:dyDescent="0.35">
      <c r="A67" t="s">
        <v>184</v>
      </c>
      <c r="B67" s="2">
        <v>0.42986111111111108</v>
      </c>
      <c r="C67" s="2">
        <f>B67+$P$2</f>
        <v>0.5131944444444444</v>
      </c>
      <c r="D67" s="1" t="s">
        <v>3</v>
      </c>
      <c r="E67" s="1">
        <v>1972.942</v>
      </c>
      <c r="F67" s="1">
        <v>2225.3820000000001</v>
      </c>
      <c r="G67" s="1">
        <v>1917</v>
      </c>
      <c r="H67" s="1">
        <v>2467</v>
      </c>
      <c r="I67">
        <f>AVERAGE(F68:F71)</f>
        <v>1966.5797500000001</v>
      </c>
      <c r="J67">
        <f>F67-I67</f>
        <v>258.80224999999996</v>
      </c>
    </row>
    <row r="68" spans="1:10" x14ac:dyDescent="0.35">
      <c r="D68" s="1" t="s">
        <v>4</v>
      </c>
      <c r="E68" s="1">
        <v>91670.505999999994</v>
      </c>
      <c r="F68" s="1">
        <v>1941.09</v>
      </c>
      <c r="G68" s="1">
        <v>1721</v>
      </c>
      <c r="H68" s="1">
        <v>2208</v>
      </c>
    </row>
    <row r="69" spans="1:10" x14ac:dyDescent="0.35">
      <c r="D69" s="1" t="s">
        <v>4</v>
      </c>
      <c r="E69" s="1">
        <v>65561.38</v>
      </c>
      <c r="F69" s="1">
        <v>1907.893</v>
      </c>
      <c r="G69" s="1">
        <v>1646</v>
      </c>
      <c r="H69" s="1">
        <v>2179</v>
      </c>
    </row>
    <row r="70" spans="1:10" x14ac:dyDescent="0.35">
      <c r="D70" s="1" t="s">
        <v>4</v>
      </c>
      <c r="E70" s="1">
        <v>92406.752999999997</v>
      </c>
      <c r="F70" s="1">
        <v>1985.0219999999999</v>
      </c>
      <c r="G70" s="1">
        <v>1722</v>
      </c>
      <c r="H70" s="1">
        <v>2270</v>
      </c>
    </row>
    <row r="71" spans="1:10" x14ac:dyDescent="0.35">
      <c r="D71" s="1" t="s">
        <v>4</v>
      </c>
      <c r="E71" s="1">
        <v>141644.56899999999</v>
      </c>
      <c r="F71" s="1">
        <v>2032.3140000000001</v>
      </c>
      <c r="G71" s="1">
        <v>1792</v>
      </c>
      <c r="H71" s="1">
        <v>2344</v>
      </c>
    </row>
    <row r="72" spans="1:10" x14ac:dyDescent="0.35">
      <c r="A72" t="s">
        <v>185</v>
      </c>
      <c r="B72" s="2">
        <v>0.43055555555555558</v>
      </c>
      <c r="C72" s="2">
        <f>B72+$P$2</f>
        <v>0.51388888888888895</v>
      </c>
      <c r="D72" s="1" t="s">
        <v>3</v>
      </c>
      <c r="E72" s="1">
        <v>1747.864</v>
      </c>
      <c r="F72" s="1">
        <v>1989.117</v>
      </c>
      <c r="G72" s="1">
        <v>1778</v>
      </c>
      <c r="H72" s="1">
        <v>2207</v>
      </c>
      <c r="I72">
        <f>AVERAGE(F73:F76)</f>
        <v>1742.6802499999999</v>
      </c>
      <c r="J72">
        <f>F72-I72</f>
        <v>246.43675000000007</v>
      </c>
    </row>
    <row r="73" spans="1:10" x14ac:dyDescent="0.35">
      <c r="D73" s="1" t="s">
        <v>4</v>
      </c>
      <c r="E73" s="1">
        <v>136412.51999999999</v>
      </c>
      <c r="F73" s="1">
        <v>1704.885</v>
      </c>
      <c r="G73" s="1">
        <v>1483</v>
      </c>
      <c r="H73" s="1">
        <v>1999</v>
      </c>
    </row>
    <row r="74" spans="1:10" x14ac:dyDescent="0.35">
      <c r="D74" s="1" t="s">
        <v>4</v>
      </c>
      <c r="E74" s="1">
        <v>123135.352</v>
      </c>
      <c r="F74" s="1">
        <v>1707.354</v>
      </c>
      <c r="G74" s="1">
        <v>1425</v>
      </c>
      <c r="H74" s="1">
        <v>2037</v>
      </c>
    </row>
    <row r="75" spans="1:10" x14ac:dyDescent="0.35">
      <c r="D75" s="1" t="s">
        <v>4</v>
      </c>
      <c r="E75" s="1">
        <v>103922.042</v>
      </c>
      <c r="F75" s="1">
        <v>1772.4490000000001</v>
      </c>
      <c r="G75" s="1">
        <v>1527</v>
      </c>
      <c r="H75" s="1">
        <v>2034</v>
      </c>
    </row>
    <row r="76" spans="1:10" x14ac:dyDescent="0.35">
      <c r="D76" s="1" t="s">
        <v>4</v>
      </c>
      <c r="E76" s="1">
        <v>83563.551999999996</v>
      </c>
      <c r="F76" s="1">
        <v>1786.0329999999999</v>
      </c>
      <c r="G76" s="1">
        <v>1583</v>
      </c>
      <c r="H76" s="1">
        <v>2019</v>
      </c>
    </row>
    <row r="77" spans="1:10" x14ac:dyDescent="0.35">
      <c r="A77" t="s">
        <v>186</v>
      </c>
      <c r="B77" s="2">
        <v>0.43055555555555558</v>
      </c>
      <c r="C77" s="2">
        <f>B77+$P$2</f>
        <v>0.51388888888888895</v>
      </c>
      <c r="D77" s="1" t="s">
        <v>3</v>
      </c>
      <c r="E77" s="1">
        <v>1671.1890000000001</v>
      </c>
      <c r="F77" s="1">
        <v>1544.511</v>
      </c>
      <c r="G77" s="1">
        <v>1312</v>
      </c>
      <c r="H77" s="1">
        <v>2335</v>
      </c>
      <c r="I77">
        <f>AVERAGE(F78:F81)</f>
        <v>1321.4802500000001</v>
      </c>
      <c r="J77">
        <f>F77-I77</f>
        <v>223.0307499999999</v>
      </c>
    </row>
    <row r="78" spans="1:10" x14ac:dyDescent="0.35">
      <c r="D78" s="1" t="s">
        <v>4</v>
      </c>
      <c r="E78" s="1">
        <v>98204.384000000005</v>
      </c>
      <c r="F78" s="1">
        <v>1280.979</v>
      </c>
      <c r="G78" s="1">
        <v>1115</v>
      </c>
      <c r="H78" s="1">
        <v>1482</v>
      </c>
    </row>
    <row r="79" spans="1:10" x14ac:dyDescent="0.35">
      <c r="D79" s="1" t="s">
        <v>4</v>
      </c>
      <c r="E79" s="1">
        <v>78438.683000000005</v>
      </c>
      <c r="F79" s="1">
        <v>1307.5830000000001</v>
      </c>
      <c r="G79" s="1">
        <v>1119</v>
      </c>
      <c r="H79" s="1">
        <v>1524</v>
      </c>
    </row>
    <row r="80" spans="1:10" x14ac:dyDescent="0.35">
      <c r="D80" s="1" t="s">
        <v>4</v>
      </c>
      <c r="E80" s="1">
        <v>133850.08600000001</v>
      </c>
      <c r="F80" s="1">
        <v>1373.184</v>
      </c>
      <c r="G80" s="1">
        <v>1154</v>
      </c>
      <c r="H80" s="1">
        <v>1607</v>
      </c>
    </row>
    <row r="81" spans="1:10" x14ac:dyDescent="0.35">
      <c r="D81" s="1" t="s">
        <v>4</v>
      </c>
      <c r="E81" s="1">
        <v>82982.304000000004</v>
      </c>
      <c r="F81" s="1">
        <v>1324.175</v>
      </c>
      <c r="G81" s="1">
        <v>1144</v>
      </c>
      <c r="H81" s="1">
        <v>1504</v>
      </c>
    </row>
    <row r="82" spans="1:10" x14ac:dyDescent="0.35">
      <c r="A82" t="s">
        <v>187</v>
      </c>
      <c r="B82" s="2">
        <v>0.43124999999999997</v>
      </c>
      <c r="C82" s="2">
        <f>B82+$P$2</f>
        <v>0.51458333333333328</v>
      </c>
      <c r="D82" s="1" t="s">
        <v>3</v>
      </c>
      <c r="E82" s="1">
        <v>1465.8969999999999</v>
      </c>
      <c r="F82" s="1">
        <v>1777.3330000000001</v>
      </c>
      <c r="G82" s="1">
        <v>1504</v>
      </c>
      <c r="H82" s="1">
        <v>2580</v>
      </c>
      <c r="I82">
        <f>AVERAGE(F83:F86)</f>
        <v>1578.3509999999999</v>
      </c>
      <c r="J82">
        <f>F82-I82</f>
        <v>198.9820000000002</v>
      </c>
    </row>
    <row r="83" spans="1:10" x14ac:dyDescent="0.35">
      <c r="D83" s="1" t="s">
        <v>4</v>
      </c>
      <c r="E83" s="1">
        <v>112949.923</v>
      </c>
      <c r="F83" s="1">
        <v>1591.6</v>
      </c>
      <c r="G83" s="1">
        <v>1410</v>
      </c>
      <c r="H83" s="1">
        <v>1826</v>
      </c>
    </row>
    <row r="84" spans="1:10" x14ac:dyDescent="0.35">
      <c r="D84" s="1" t="s">
        <v>4</v>
      </c>
      <c r="E84" s="1">
        <v>95576.816999999995</v>
      </c>
      <c r="F84" s="1">
        <v>1556.0060000000001</v>
      </c>
      <c r="G84" s="1">
        <v>1322</v>
      </c>
      <c r="H84" s="1">
        <v>1816</v>
      </c>
    </row>
    <row r="85" spans="1:10" x14ac:dyDescent="0.35">
      <c r="D85" s="1" t="s">
        <v>4</v>
      </c>
      <c r="E85" s="1">
        <v>139907.42300000001</v>
      </c>
      <c r="F85" s="1">
        <v>1580.98</v>
      </c>
      <c r="G85" s="1">
        <v>1307</v>
      </c>
      <c r="H85" s="1">
        <v>1902</v>
      </c>
    </row>
    <row r="86" spans="1:10" x14ac:dyDescent="0.35">
      <c r="D86" s="1" t="s">
        <v>4</v>
      </c>
      <c r="E86" s="1">
        <v>103235.26300000001</v>
      </c>
      <c r="F86" s="1">
        <v>1584.818</v>
      </c>
      <c r="G86" s="1">
        <v>1401</v>
      </c>
      <c r="H86" s="1">
        <v>1792</v>
      </c>
    </row>
    <row r="87" spans="1:10" x14ac:dyDescent="0.35">
      <c r="A87" t="s">
        <v>188</v>
      </c>
      <c r="B87" s="2">
        <v>0.48125000000000001</v>
      </c>
      <c r="C87" s="2">
        <f>B87+$P$2</f>
        <v>0.56458333333333333</v>
      </c>
      <c r="D87" s="1" t="s">
        <v>3</v>
      </c>
      <c r="E87" s="1">
        <v>1397.4670000000001</v>
      </c>
      <c r="F87" s="1">
        <v>1900.7660000000001</v>
      </c>
      <c r="G87" s="1">
        <v>1706</v>
      </c>
      <c r="H87" s="1">
        <v>2090</v>
      </c>
      <c r="I87">
        <f>AVERAGE(F88:F91)</f>
        <v>1682.566</v>
      </c>
      <c r="J87">
        <f>F87-I87</f>
        <v>218.20000000000005</v>
      </c>
    </row>
    <row r="88" spans="1:10" x14ac:dyDescent="0.35">
      <c r="D88" s="1" t="s">
        <v>4</v>
      </c>
      <c r="E88" s="1">
        <v>39143.078999999998</v>
      </c>
      <c r="F88" s="1">
        <v>1638.0519999999999</v>
      </c>
      <c r="G88" s="1">
        <v>1477</v>
      </c>
      <c r="H88" s="1">
        <v>1804</v>
      </c>
    </row>
    <row r="89" spans="1:10" x14ac:dyDescent="0.35">
      <c r="D89" s="1" t="s">
        <v>4</v>
      </c>
      <c r="E89" s="1">
        <v>93863.581000000006</v>
      </c>
      <c r="F89" s="1">
        <v>1668.7329999999999</v>
      </c>
      <c r="G89" s="1">
        <v>1412</v>
      </c>
      <c r="H89" s="1">
        <v>1945</v>
      </c>
    </row>
    <row r="90" spans="1:10" x14ac:dyDescent="0.35">
      <c r="D90" s="1" t="s">
        <v>4</v>
      </c>
      <c r="E90" s="1">
        <v>151047.58100000001</v>
      </c>
      <c r="F90" s="1">
        <v>1719.297</v>
      </c>
      <c r="G90" s="1">
        <v>1446</v>
      </c>
      <c r="H90" s="1">
        <v>2048</v>
      </c>
    </row>
    <row r="91" spans="1:10" x14ac:dyDescent="0.35">
      <c r="D91" s="1" t="s">
        <v>4</v>
      </c>
      <c r="E91" s="1">
        <v>137582.435</v>
      </c>
      <c r="F91" s="1">
        <v>1704.182</v>
      </c>
      <c r="G91" s="1">
        <v>1495</v>
      </c>
      <c r="H91" s="1">
        <v>1976</v>
      </c>
    </row>
    <row r="92" spans="1:10" x14ac:dyDescent="0.35">
      <c r="A92" t="s">
        <v>189</v>
      </c>
      <c r="B92" s="2">
        <v>0.48125000000000001</v>
      </c>
      <c r="C92" s="2">
        <f>B92+$P$2</f>
        <v>0.56458333333333333</v>
      </c>
      <c r="D92" s="1" t="s">
        <v>3</v>
      </c>
      <c r="E92" s="1">
        <v>1531.854</v>
      </c>
      <c r="F92" s="1">
        <v>1860.143</v>
      </c>
      <c r="G92" s="1">
        <v>1653</v>
      </c>
      <c r="H92" s="1">
        <v>2062</v>
      </c>
      <c r="I92">
        <f>AVERAGE(F93:F96)</f>
        <v>1628.2974999999999</v>
      </c>
      <c r="J92">
        <f>F92-I92</f>
        <v>231.84550000000013</v>
      </c>
    </row>
    <row r="93" spans="1:10" x14ac:dyDescent="0.35">
      <c r="D93" s="1" t="s">
        <v>4</v>
      </c>
      <c r="E93" s="1">
        <v>94124.936000000002</v>
      </c>
      <c r="F93" s="1">
        <v>1620.663</v>
      </c>
      <c r="G93" s="1">
        <v>887</v>
      </c>
      <c r="H93" s="1">
        <v>1839</v>
      </c>
    </row>
    <row r="94" spans="1:10" x14ac:dyDescent="0.35">
      <c r="D94" s="1" t="s">
        <v>4</v>
      </c>
      <c r="E94" s="1">
        <v>97352.712</v>
      </c>
      <c r="F94" s="1">
        <v>1602.183</v>
      </c>
      <c r="G94" s="1">
        <v>1351</v>
      </c>
      <c r="H94" s="1">
        <v>1863</v>
      </c>
    </row>
    <row r="95" spans="1:10" x14ac:dyDescent="0.35">
      <c r="D95" s="1" t="s">
        <v>4</v>
      </c>
      <c r="E95" s="1">
        <v>158529.592</v>
      </c>
      <c r="F95" s="1">
        <v>1644.9469999999999</v>
      </c>
      <c r="G95" s="1">
        <v>1383</v>
      </c>
      <c r="H95" s="1">
        <v>1942</v>
      </c>
    </row>
    <row r="96" spans="1:10" x14ac:dyDescent="0.35">
      <c r="D96" s="1" t="s">
        <v>4</v>
      </c>
      <c r="E96" s="1">
        <v>120800.469</v>
      </c>
      <c r="F96" s="1">
        <v>1645.3969999999999</v>
      </c>
      <c r="G96" s="1">
        <v>1457</v>
      </c>
      <c r="H96" s="1">
        <v>1863</v>
      </c>
    </row>
    <row r="97" spans="1:10" x14ac:dyDescent="0.35">
      <c r="A97" t="s">
        <v>190</v>
      </c>
      <c r="B97" s="2">
        <v>0.48125000000000001</v>
      </c>
      <c r="C97" s="2">
        <f>B97+$P$2</f>
        <v>0.56458333333333333</v>
      </c>
      <c r="D97" s="1" t="s">
        <v>3</v>
      </c>
      <c r="E97" s="1">
        <v>1693.4490000000001</v>
      </c>
      <c r="F97" s="1">
        <v>1925.9380000000001</v>
      </c>
      <c r="G97" s="1">
        <v>1735</v>
      </c>
      <c r="H97" s="1">
        <v>2186</v>
      </c>
      <c r="I97">
        <f>AVERAGE(F98:F101)</f>
        <v>1756.1689999999999</v>
      </c>
      <c r="J97">
        <f>F97-I97</f>
        <v>169.76900000000023</v>
      </c>
    </row>
    <row r="98" spans="1:10" x14ac:dyDescent="0.35">
      <c r="D98" s="1" t="s">
        <v>4</v>
      </c>
      <c r="E98" s="1">
        <v>53949.627999999997</v>
      </c>
      <c r="F98" s="1">
        <v>1741.248</v>
      </c>
      <c r="G98" s="1">
        <v>1563</v>
      </c>
      <c r="H98" s="1">
        <v>1953</v>
      </c>
    </row>
    <row r="99" spans="1:10" x14ac:dyDescent="0.35">
      <c r="D99" s="1" t="s">
        <v>4</v>
      </c>
      <c r="E99" s="1">
        <v>106639.47500000001</v>
      </c>
      <c r="F99" s="1">
        <v>1719.8230000000001</v>
      </c>
      <c r="G99" s="1">
        <v>1468</v>
      </c>
      <c r="H99" s="1">
        <v>2035</v>
      </c>
    </row>
    <row r="100" spans="1:10" x14ac:dyDescent="0.35">
      <c r="D100" s="1" t="s">
        <v>4</v>
      </c>
      <c r="E100" s="1">
        <v>141257.071</v>
      </c>
      <c r="F100" s="1">
        <v>1764.6189999999999</v>
      </c>
      <c r="G100" s="1">
        <v>1527</v>
      </c>
      <c r="H100" s="1">
        <v>2075</v>
      </c>
    </row>
    <row r="101" spans="1:10" x14ac:dyDescent="0.35">
      <c r="D101" s="1" t="s">
        <v>4</v>
      </c>
      <c r="E101" s="1">
        <v>104284.806</v>
      </c>
      <c r="F101" s="1">
        <v>1798.9860000000001</v>
      </c>
      <c r="G101" s="1">
        <v>1606</v>
      </c>
      <c r="H101" s="1">
        <v>2021</v>
      </c>
    </row>
    <row r="102" spans="1:10" x14ac:dyDescent="0.35">
      <c r="A102" t="s">
        <v>191</v>
      </c>
      <c r="B102" s="2">
        <v>0.48125000000000001</v>
      </c>
      <c r="C102" s="2">
        <f>B102+$P$2</f>
        <v>0.56458333333333333</v>
      </c>
      <c r="D102" s="1" t="s">
        <v>3</v>
      </c>
      <c r="E102" s="1">
        <v>1297.7059999999999</v>
      </c>
      <c r="F102" s="1">
        <v>1817.643</v>
      </c>
      <c r="G102" s="1">
        <v>1621</v>
      </c>
      <c r="H102" s="1">
        <v>2062</v>
      </c>
      <c r="I102">
        <f>AVERAGE(F103:F106)</f>
        <v>1588.4299999999998</v>
      </c>
      <c r="J102">
        <f>F102-I102</f>
        <v>229.21300000000019</v>
      </c>
    </row>
    <row r="103" spans="1:10" x14ac:dyDescent="0.35">
      <c r="D103" s="1" t="s">
        <v>4</v>
      </c>
      <c r="E103" s="1">
        <v>80995.346000000005</v>
      </c>
      <c r="F103" s="1">
        <v>1583.16</v>
      </c>
      <c r="G103" s="1">
        <v>1402</v>
      </c>
      <c r="H103" s="1">
        <v>1812</v>
      </c>
    </row>
    <row r="104" spans="1:10" x14ac:dyDescent="0.35">
      <c r="D104" s="1" t="s">
        <v>4</v>
      </c>
      <c r="E104" s="1">
        <v>101590.458</v>
      </c>
      <c r="F104" s="1">
        <v>1539.2180000000001</v>
      </c>
      <c r="G104" s="1">
        <v>1264</v>
      </c>
      <c r="H104" s="1">
        <v>1818</v>
      </c>
    </row>
    <row r="105" spans="1:10" x14ac:dyDescent="0.35">
      <c r="D105" s="1" t="s">
        <v>4</v>
      </c>
      <c r="E105" s="1">
        <v>120147.49400000001</v>
      </c>
      <c r="F105" s="1">
        <v>1592.1479999999999</v>
      </c>
      <c r="G105" s="1">
        <v>1346</v>
      </c>
      <c r="H105" s="1">
        <v>1878</v>
      </c>
    </row>
    <row r="106" spans="1:10" x14ac:dyDescent="0.35">
      <c r="D106" s="1" t="s">
        <v>4</v>
      </c>
      <c r="E106" s="1">
        <v>101923.541</v>
      </c>
      <c r="F106" s="1">
        <v>1639.194</v>
      </c>
      <c r="G106" s="1">
        <v>1461</v>
      </c>
      <c r="H106" s="1">
        <v>1854</v>
      </c>
    </row>
    <row r="107" spans="1:10" x14ac:dyDescent="0.35">
      <c r="A107" t="s">
        <v>192</v>
      </c>
      <c r="B107" s="2">
        <v>0.48194444444444445</v>
      </c>
      <c r="C107" s="2">
        <f>B107+$P$2</f>
        <v>0.56527777777777777</v>
      </c>
      <c r="D107" s="1" t="s">
        <v>3</v>
      </c>
      <c r="E107" s="1">
        <v>1554.9390000000001</v>
      </c>
      <c r="F107" s="1">
        <v>1641.4860000000001</v>
      </c>
      <c r="G107" s="1">
        <v>1325</v>
      </c>
      <c r="H107" s="1">
        <v>1860</v>
      </c>
      <c r="I107">
        <f>AVERAGE(F108:F111)</f>
        <v>1480.7867500000002</v>
      </c>
      <c r="J107">
        <f>F107-I107</f>
        <v>160.69924999999989</v>
      </c>
    </row>
    <row r="108" spans="1:10" x14ac:dyDescent="0.35">
      <c r="D108" s="1" t="s">
        <v>4</v>
      </c>
      <c r="E108" s="1">
        <v>104278.21</v>
      </c>
      <c r="F108" s="1">
        <v>1455.9490000000001</v>
      </c>
      <c r="G108" s="1">
        <v>1252</v>
      </c>
      <c r="H108" s="1">
        <v>1669</v>
      </c>
    </row>
    <row r="109" spans="1:10" x14ac:dyDescent="0.35">
      <c r="D109" s="1" t="s">
        <v>4</v>
      </c>
      <c r="E109" s="1">
        <v>138048.25700000001</v>
      </c>
      <c r="F109" s="1">
        <v>1476.9770000000001</v>
      </c>
      <c r="G109" s="1">
        <v>1194</v>
      </c>
      <c r="H109" s="1">
        <v>1775</v>
      </c>
    </row>
    <row r="110" spans="1:10" x14ac:dyDescent="0.35">
      <c r="D110" s="1" t="s">
        <v>4</v>
      </c>
      <c r="E110" s="1">
        <v>130585.208</v>
      </c>
      <c r="F110" s="1">
        <v>1495.652</v>
      </c>
      <c r="G110" s="1">
        <v>1257</v>
      </c>
      <c r="H110" s="1">
        <v>1761</v>
      </c>
    </row>
    <row r="111" spans="1:10" x14ac:dyDescent="0.35">
      <c r="D111" s="1" t="s">
        <v>4</v>
      </c>
      <c r="E111" s="1">
        <v>78488.975000000006</v>
      </c>
      <c r="F111" s="1">
        <v>1494.569</v>
      </c>
      <c r="G111" s="1">
        <v>1308</v>
      </c>
      <c r="H111" s="1">
        <v>1677</v>
      </c>
    </row>
    <row r="112" spans="1:10" x14ac:dyDescent="0.35">
      <c r="A112" t="s">
        <v>193</v>
      </c>
      <c r="B112" s="2">
        <v>0.48194444444444445</v>
      </c>
      <c r="C112" s="2">
        <f>B112+$P$2</f>
        <v>0.56527777777777777</v>
      </c>
      <c r="D112" s="1" t="s">
        <v>3</v>
      </c>
      <c r="E112" s="1">
        <v>1554.9390000000001</v>
      </c>
      <c r="F112" s="1">
        <v>1917.55</v>
      </c>
      <c r="G112" s="1">
        <v>1730</v>
      </c>
      <c r="H112" s="1">
        <v>2102</v>
      </c>
      <c r="I112">
        <f>AVERAGE(F113:F116)</f>
        <v>1699.9982500000001</v>
      </c>
      <c r="J112">
        <f>F112-I112</f>
        <v>217.55174999999986</v>
      </c>
    </row>
    <row r="113" spans="1:10" x14ac:dyDescent="0.35">
      <c r="D113" s="1" t="s">
        <v>4</v>
      </c>
      <c r="E113" s="1">
        <v>145464.31099999999</v>
      </c>
      <c r="F113" s="1">
        <v>1658.3230000000001</v>
      </c>
      <c r="G113" s="1">
        <v>1412</v>
      </c>
      <c r="H113" s="1">
        <v>1979</v>
      </c>
    </row>
    <row r="114" spans="1:10" x14ac:dyDescent="0.35">
      <c r="D114" s="1" t="s">
        <v>4</v>
      </c>
      <c r="E114" s="1">
        <v>100254.826</v>
      </c>
      <c r="F114" s="1">
        <v>1702.518</v>
      </c>
      <c r="G114" s="1">
        <v>1429</v>
      </c>
      <c r="H114" s="1">
        <v>2031</v>
      </c>
    </row>
    <row r="115" spans="1:10" x14ac:dyDescent="0.35">
      <c r="D115" s="1" t="s">
        <v>4</v>
      </c>
      <c r="E115" s="1">
        <v>104159.48699999999</v>
      </c>
      <c r="F115" s="1">
        <v>1715.37</v>
      </c>
      <c r="G115" s="1">
        <v>1515</v>
      </c>
      <c r="H115" s="1">
        <v>1940</v>
      </c>
    </row>
    <row r="116" spans="1:10" x14ac:dyDescent="0.35">
      <c r="D116" s="1" t="s">
        <v>4</v>
      </c>
      <c r="E116" s="1">
        <v>66027.202000000005</v>
      </c>
      <c r="F116" s="1">
        <v>1723.7819999999999</v>
      </c>
      <c r="G116" s="1">
        <v>1483</v>
      </c>
      <c r="H116" s="1">
        <v>1970</v>
      </c>
    </row>
    <row r="117" spans="1:10" x14ac:dyDescent="0.35">
      <c r="A117" t="s">
        <v>194</v>
      </c>
      <c r="B117" s="2">
        <v>0.48194444444444445</v>
      </c>
      <c r="C117" s="2">
        <f>B117+$P$2</f>
        <v>0.56527777777777777</v>
      </c>
      <c r="D117" s="1" t="s">
        <v>3</v>
      </c>
      <c r="E117" s="1">
        <v>2353.8449999999998</v>
      </c>
      <c r="F117" s="1">
        <v>1940.902</v>
      </c>
      <c r="G117" s="1">
        <v>1693</v>
      </c>
      <c r="H117" s="1">
        <v>2205</v>
      </c>
      <c r="I117">
        <f>AVERAGE(F118:F121)</f>
        <v>1794.1307499999998</v>
      </c>
      <c r="J117">
        <f>F117-I117</f>
        <v>146.77125000000024</v>
      </c>
    </row>
    <row r="118" spans="1:10" x14ac:dyDescent="0.35">
      <c r="D118" s="1" t="s">
        <v>4</v>
      </c>
      <c r="E118" s="1">
        <v>137838.84299999999</v>
      </c>
      <c r="F118" s="1">
        <v>1756.962</v>
      </c>
      <c r="G118" s="1">
        <v>1019</v>
      </c>
      <c r="H118" s="1">
        <v>2073</v>
      </c>
    </row>
    <row r="119" spans="1:10" x14ac:dyDescent="0.35">
      <c r="D119" s="1" t="s">
        <v>4</v>
      </c>
      <c r="E119" s="1">
        <v>151861.32699999999</v>
      </c>
      <c r="F119" s="1">
        <v>1755.3630000000001</v>
      </c>
      <c r="G119" s="1">
        <v>1429</v>
      </c>
      <c r="H119" s="1">
        <v>2214</v>
      </c>
    </row>
    <row r="120" spans="1:10" x14ac:dyDescent="0.35">
      <c r="D120" s="1" t="s">
        <v>4</v>
      </c>
      <c r="E120" s="1">
        <v>95611.444000000003</v>
      </c>
      <c r="F120" s="1">
        <v>1813.2270000000001</v>
      </c>
      <c r="G120" s="1">
        <v>1557</v>
      </c>
      <c r="H120" s="1">
        <v>2074</v>
      </c>
    </row>
    <row r="121" spans="1:10" x14ac:dyDescent="0.35">
      <c r="D121" s="1" t="s">
        <v>4</v>
      </c>
      <c r="E121" s="1">
        <v>131809.538</v>
      </c>
      <c r="F121" s="1">
        <v>1850.971</v>
      </c>
      <c r="G121" s="1">
        <v>1625</v>
      </c>
      <c r="H121" s="1">
        <v>2101</v>
      </c>
    </row>
    <row r="122" spans="1:10" x14ac:dyDescent="0.35">
      <c r="A122" t="s">
        <v>195</v>
      </c>
      <c r="B122" s="2">
        <v>0.4826388888888889</v>
      </c>
      <c r="C122" s="2">
        <f>B122+$P$2</f>
        <v>0.56597222222222221</v>
      </c>
      <c r="D122" s="1" t="s">
        <v>3</v>
      </c>
      <c r="E122" s="1">
        <v>1521.961</v>
      </c>
      <c r="F122" s="1">
        <v>1995.056</v>
      </c>
      <c r="G122" s="1">
        <v>1751</v>
      </c>
      <c r="H122" s="1">
        <v>2175</v>
      </c>
      <c r="I122">
        <f>AVERAGE(F123:F126)</f>
        <v>1727.4712500000001</v>
      </c>
      <c r="J122">
        <f>F122-I122</f>
        <v>267.58474999999999</v>
      </c>
    </row>
    <row r="123" spans="1:10" x14ac:dyDescent="0.35">
      <c r="D123" s="1" t="s">
        <v>4</v>
      </c>
      <c r="E123" s="1">
        <v>117795.298</v>
      </c>
      <c r="F123" s="1">
        <v>1665.3969999999999</v>
      </c>
      <c r="G123" s="1">
        <v>1453</v>
      </c>
      <c r="H123" s="1">
        <v>1957</v>
      </c>
    </row>
    <row r="124" spans="1:10" x14ac:dyDescent="0.35">
      <c r="D124" s="1" t="s">
        <v>4</v>
      </c>
      <c r="E124" s="1">
        <v>102732.34</v>
      </c>
      <c r="F124" s="1">
        <v>1691.577</v>
      </c>
      <c r="G124" s="1">
        <v>1405</v>
      </c>
      <c r="H124" s="1">
        <v>1989</v>
      </c>
    </row>
    <row r="125" spans="1:10" x14ac:dyDescent="0.35">
      <c r="D125" s="1" t="s">
        <v>4</v>
      </c>
      <c r="E125" s="1">
        <v>101310.14</v>
      </c>
      <c r="F125" s="1">
        <v>1783.721</v>
      </c>
      <c r="G125" s="1">
        <v>1522</v>
      </c>
      <c r="H125" s="1">
        <v>2038</v>
      </c>
    </row>
    <row r="126" spans="1:10" x14ac:dyDescent="0.35">
      <c r="D126" s="1" t="s">
        <v>4</v>
      </c>
      <c r="E126" s="1">
        <v>98546.535999999993</v>
      </c>
      <c r="F126" s="1">
        <v>1769.19</v>
      </c>
      <c r="G126" s="1">
        <v>1574</v>
      </c>
      <c r="H126" s="1">
        <v>1998</v>
      </c>
    </row>
    <row r="127" spans="1:10" x14ac:dyDescent="0.35">
      <c r="A127" t="s">
        <v>196</v>
      </c>
      <c r="B127" s="2">
        <v>0.4826388888888889</v>
      </c>
      <c r="C127" s="2">
        <f>B127+$P$2</f>
        <v>0.56597222222222221</v>
      </c>
      <c r="D127" s="1" t="s">
        <v>3</v>
      </c>
      <c r="E127" s="1">
        <v>2408.259</v>
      </c>
      <c r="F127" s="1">
        <v>2190.3130000000001</v>
      </c>
      <c r="G127" s="1">
        <v>1919</v>
      </c>
      <c r="H127" s="1">
        <v>2398</v>
      </c>
      <c r="I127">
        <f>AVERAGE(F128:F131)</f>
        <v>2024.4432499999998</v>
      </c>
      <c r="J127">
        <f>F127-I127</f>
        <v>165.86975000000029</v>
      </c>
    </row>
    <row r="128" spans="1:10" x14ac:dyDescent="0.35">
      <c r="D128" s="1" t="s">
        <v>4</v>
      </c>
      <c r="E128" s="1">
        <v>176961.31</v>
      </c>
      <c r="F128" s="1">
        <v>1980.1980000000001</v>
      </c>
      <c r="G128" s="1">
        <v>1686</v>
      </c>
      <c r="H128" s="1">
        <v>2305</v>
      </c>
    </row>
    <row r="129" spans="1:10" x14ac:dyDescent="0.35">
      <c r="D129" s="1" t="s">
        <v>4</v>
      </c>
      <c r="E129" s="1">
        <v>60454.648999999998</v>
      </c>
      <c r="F129" s="1">
        <v>2010.9780000000001</v>
      </c>
      <c r="G129" s="1">
        <v>1725</v>
      </c>
      <c r="H129" s="1">
        <v>2276</v>
      </c>
    </row>
    <row r="130" spans="1:10" x14ac:dyDescent="0.35">
      <c r="D130" s="1" t="s">
        <v>4</v>
      </c>
      <c r="E130" s="1">
        <v>65668.56</v>
      </c>
      <c r="F130" s="1">
        <v>2052.8139999999999</v>
      </c>
      <c r="G130" s="1">
        <v>1794</v>
      </c>
      <c r="H130" s="1">
        <v>2347</v>
      </c>
    </row>
    <row r="131" spans="1:10" x14ac:dyDescent="0.35">
      <c r="D131" s="1" t="s">
        <v>4</v>
      </c>
      <c r="E131" s="1">
        <v>112493.17</v>
      </c>
      <c r="F131" s="1">
        <v>2053.7829999999999</v>
      </c>
      <c r="G131" s="1">
        <v>1788</v>
      </c>
      <c r="H131" s="1">
        <v>2332</v>
      </c>
    </row>
    <row r="132" spans="1:10" x14ac:dyDescent="0.35">
      <c r="A132" t="s">
        <v>197</v>
      </c>
      <c r="B132" s="2">
        <v>0.52847222222222223</v>
      </c>
      <c r="C132" s="2">
        <f>B132+$P$2</f>
        <v>0.6118055555555556</v>
      </c>
      <c r="D132" s="1" t="s">
        <v>3</v>
      </c>
      <c r="E132" s="1">
        <v>1408.1849999999999</v>
      </c>
      <c r="F132" s="1">
        <v>1975.4829999999999</v>
      </c>
      <c r="G132" s="1">
        <v>1774</v>
      </c>
      <c r="H132" s="1">
        <v>2205</v>
      </c>
      <c r="I132">
        <f>AVERAGE(F133:F136)</f>
        <v>1769.9585</v>
      </c>
      <c r="J132">
        <f>F132-I132</f>
        <v>205.52449999999999</v>
      </c>
    </row>
    <row r="133" spans="1:10" x14ac:dyDescent="0.35">
      <c r="D133" s="1" t="s">
        <v>4</v>
      </c>
      <c r="E133" s="1">
        <v>74847.317999999999</v>
      </c>
      <c r="F133" s="1">
        <v>1658.248</v>
      </c>
      <c r="G133" s="1">
        <v>1460</v>
      </c>
      <c r="H133" s="1">
        <v>1899</v>
      </c>
    </row>
    <row r="134" spans="1:10" x14ac:dyDescent="0.35">
      <c r="D134" s="1" t="s">
        <v>4</v>
      </c>
      <c r="E134" s="1">
        <v>53588.512999999999</v>
      </c>
      <c r="F134" s="1">
        <v>1732.5730000000001</v>
      </c>
      <c r="G134" s="1">
        <v>1512</v>
      </c>
      <c r="H134" s="1">
        <v>1966</v>
      </c>
    </row>
    <row r="135" spans="1:10" x14ac:dyDescent="0.35">
      <c r="D135" s="1" t="s">
        <v>4</v>
      </c>
      <c r="E135" s="1">
        <v>35498.123</v>
      </c>
      <c r="F135" s="1">
        <v>1931.454</v>
      </c>
      <c r="G135" s="1">
        <v>1750</v>
      </c>
      <c r="H135" s="1">
        <v>2113</v>
      </c>
    </row>
    <row r="136" spans="1:10" x14ac:dyDescent="0.35">
      <c r="D136" s="1" t="s">
        <v>4</v>
      </c>
      <c r="E136" s="1">
        <v>50292.305999999997</v>
      </c>
      <c r="F136" s="1">
        <v>1757.559</v>
      </c>
      <c r="G136" s="1">
        <v>1576</v>
      </c>
      <c r="H136" s="1">
        <v>1995</v>
      </c>
    </row>
    <row r="137" spans="1:10" x14ac:dyDescent="0.35">
      <c r="A137" t="s">
        <v>198</v>
      </c>
      <c r="B137" s="2">
        <v>0.52916666666666667</v>
      </c>
      <c r="C137" s="2">
        <f>B137+$P$2</f>
        <v>0.61250000000000004</v>
      </c>
      <c r="D137" s="1" t="s">
        <v>3</v>
      </c>
      <c r="E137" s="1">
        <v>1586.269</v>
      </c>
      <c r="F137" s="1">
        <v>1925.08</v>
      </c>
      <c r="G137" s="1">
        <v>1707</v>
      </c>
      <c r="H137" s="1">
        <v>2117</v>
      </c>
      <c r="I137">
        <f>AVERAGE(F138:F141)</f>
        <v>1715.7349999999999</v>
      </c>
      <c r="J137">
        <f>F137-I137</f>
        <v>209.34500000000003</v>
      </c>
    </row>
    <row r="138" spans="1:10" x14ac:dyDescent="0.35">
      <c r="D138" s="1" t="s">
        <v>4</v>
      </c>
      <c r="E138" s="1">
        <v>132761.79399999999</v>
      </c>
      <c r="F138" s="1">
        <v>1707.1089999999999</v>
      </c>
      <c r="G138" s="1">
        <v>1461</v>
      </c>
      <c r="H138" s="1">
        <v>1993</v>
      </c>
    </row>
    <row r="139" spans="1:10" x14ac:dyDescent="0.35">
      <c r="D139" s="1" t="s">
        <v>4</v>
      </c>
      <c r="E139" s="1">
        <v>56304.296999999999</v>
      </c>
      <c r="F139" s="1">
        <v>1701.3309999999999</v>
      </c>
      <c r="G139" s="1">
        <v>1471</v>
      </c>
      <c r="H139" s="1">
        <v>1951</v>
      </c>
    </row>
    <row r="140" spans="1:10" x14ac:dyDescent="0.35">
      <c r="D140" s="1" t="s">
        <v>4</v>
      </c>
      <c r="E140" s="1">
        <v>100830.302</v>
      </c>
      <c r="F140" s="1">
        <v>1754.9970000000001</v>
      </c>
      <c r="G140" s="1">
        <v>1517</v>
      </c>
      <c r="H140" s="1">
        <v>2015</v>
      </c>
    </row>
    <row r="141" spans="1:10" x14ac:dyDescent="0.35">
      <c r="D141" s="1" t="s">
        <v>4</v>
      </c>
      <c r="E141" s="1">
        <v>96508.460999999996</v>
      </c>
      <c r="F141" s="1">
        <v>1699.5029999999999</v>
      </c>
      <c r="G141" s="1">
        <v>1470</v>
      </c>
      <c r="H141" s="1">
        <v>1945</v>
      </c>
    </row>
    <row r="142" spans="1:10" x14ac:dyDescent="0.35">
      <c r="A142" t="s">
        <v>199</v>
      </c>
      <c r="B142" s="2">
        <v>0.52916666666666667</v>
      </c>
      <c r="C142" s="2">
        <f>B142+$P$2</f>
        <v>0.61250000000000004</v>
      </c>
      <c r="D142" s="1" t="s">
        <v>3</v>
      </c>
      <c r="E142" s="1">
        <v>2375.2809999999999</v>
      </c>
      <c r="F142" s="1">
        <v>2056.7489999999998</v>
      </c>
      <c r="G142" s="1">
        <v>1687</v>
      </c>
      <c r="H142" s="1">
        <v>2369</v>
      </c>
      <c r="I142">
        <f>AVERAGE(F143:F146)</f>
        <v>1901.6247499999999</v>
      </c>
      <c r="J142">
        <f>F142-I142</f>
        <v>155.12424999999985</v>
      </c>
    </row>
    <row r="143" spans="1:10" x14ac:dyDescent="0.35">
      <c r="D143" s="1" t="s">
        <v>4</v>
      </c>
      <c r="E143" s="1">
        <v>107378.19500000001</v>
      </c>
      <c r="F143" s="1">
        <v>1869.741</v>
      </c>
      <c r="G143" s="1">
        <v>1463</v>
      </c>
      <c r="H143" s="1">
        <v>2151</v>
      </c>
    </row>
    <row r="144" spans="1:10" x14ac:dyDescent="0.35">
      <c r="D144" s="1" t="s">
        <v>4</v>
      </c>
      <c r="E144" s="1">
        <v>82077.043000000005</v>
      </c>
      <c r="F144" s="1">
        <v>1884.36</v>
      </c>
      <c r="G144" s="1">
        <v>1587</v>
      </c>
      <c r="H144" s="1">
        <v>2175</v>
      </c>
    </row>
    <row r="145" spans="1:10" x14ac:dyDescent="0.35">
      <c r="D145" s="1" t="s">
        <v>4</v>
      </c>
      <c r="E145" s="1">
        <v>141191.114</v>
      </c>
      <c r="F145" s="1">
        <v>1955.7270000000001</v>
      </c>
      <c r="G145" s="1">
        <v>1668</v>
      </c>
      <c r="H145" s="1">
        <v>2267</v>
      </c>
    </row>
    <row r="146" spans="1:10" x14ac:dyDescent="0.35">
      <c r="D146" s="1" t="s">
        <v>4</v>
      </c>
      <c r="E146" s="1">
        <v>79735.565000000002</v>
      </c>
      <c r="F146" s="1">
        <v>1896.671</v>
      </c>
      <c r="G146" s="1">
        <v>1691</v>
      </c>
      <c r="H146" s="1">
        <v>2134</v>
      </c>
    </row>
    <row r="147" spans="1:10" x14ac:dyDescent="0.35">
      <c r="A147" t="s">
        <v>200</v>
      </c>
      <c r="B147" s="2">
        <v>0.52986111111111112</v>
      </c>
      <c r="C147" s="2">
        <f>B147+$P$2</f>
        <v>0.61319444444444449</v>
      </c>
      <c r="D147" s="1" t="s">
        <v>3</v>
      </c>
      <c r="E147" s="1">
        <v>2064.4580000000001</v>
      </c>
      <c r="F147" s="1">
        <v>1827.6659999999999</v>
      </c>
      <c r="G147" s="1">
        <v>1609</v>
      </c>
      <c r="H147" s="1">
        <v>2023</v>
      </c>
      <c r="I147">
        <f>AVERAGE(F148:F151)</f>
        <v>1647.1859999999999</v>
      </c>
      <c r="J147">
        <f>F147-I147</f>
        <v>180.48000000000002</v>
      </c>
    </row>
    <row r="148" spans="1:10" x14ac:dyDescent="0.35">
      <c r="D148" s="1" t="s">
        <v>4</v>
      </c>
      <c r="E148" s="1">
        <v>96145.697</v>
      </c>
      <c r="F148" s="1">
        <v>1617.3589999999999</v>
      </c>
      <c r="G148" s="1">
        <v>1427</v>
      </c>
      <c r="H148" s="1">
        <v>1845</v>
      </c>
    </row>
    <row r="149" spans="1:10" x14ac:dyDescent="0.35">
      <c r="D149" s="1" t="s">
        <v>4</v>
      </c>
      <c r="E149" s="1">
        <v>103097.57799999999</v>
      </c>
      <c r="F149" s="1">
        <v>1628.3230000000001</v>
      </c>
      <c r="G149" s="1">
        <v>1387</v>
      </c>
      <c r="H149" s="1">
        <v>1903</v>
      </c>
    </row>
    <row r="150" spans="1:10" x14ac:dyDescent="0.35">
      <c r="D150" s="1" t="s">
        <v>4</v>
      </c>
      <c r="E150" s="1">
        <v>124359.681</v>
      </c>
      <c r="F150" s="1">
        <v>1677.865</v>
      </c>
      <c r="G150" s="1">
        <v>1432</v>
      </c>
      <c r="H150" s="1">
        <v>1992</v>
      </c>
    </row>
    <row r="151" spans="1:10" x14ac:dyDescent="0.35">
      <c r="D151" s="1" t="s">
        <v>4</v>
      </c>
      <c r="E151" s="1">
        <v>88507.861999999994</v>
      </c>
      <c r="F151" s="1">
        <v>1665.1969999999999</v>
      </c>
      <c r="G151" s="1">
        <v>1498</v>
      </c>
      <c r="H151" s="1">
        <v>1872</v>
      </c>
    </row>
    <row r="152" spans="1:10" x14ac:dyDescent="0.35">
      <c r="A152" t="s">
        <v>201</v>
      </c>
      <c r="B152" s="2">
        <v>0.52986111111111112</v>
      </c>
      <c r="C152" s="2">
        <f>B152+$P$2</f>
        <v>0.61319444444444449</v>
      </c>
      <c r="D152" s="1" t="s">
        <v>3</v>
      </c>
      <c r="E152" s="1">
        <v>2012.5170000000001</v>
      </c>
      <c r="F152" s="1">
        <v>2146.1460000000002</v>
      </c>
      <c r="G152" s="1">
        <v>1794</v>
      </c>
      <c r="H152" s="1">
        <v>2404</v>
      </c>
      <c r="I152">
        <f>AVERAGE(F153:F156)</f>
        <v>1946.5925</v>
      </c>
      <c r="J152">
        <f>F152-I152</f>
        <v>199.55350000000021</v>
      </c>
    </row>
    <row r="153" spans="1:10" x14ac:dyDescent="0.35">
      <c r="D153" s="1" t="s">
        <v>4</v>
      </c>
      <c r="E153" s="1">
        <v>129341.917</v>
      </c>
      <c r="F153" s="1">
        <v>1887.8340000000001</v>
      </c>
      <c r="G153" s="1">
        <v>1671</v>
      </c>
      <c r="H153" s="1">
        <v>2183</v>
      </c>
    </row>
    <row r="154" spans="1:10" x14ac:dyDescent="0.35">
      <c r="D154" s="1" t="s">
        <v>4</v>
      </c>
      <c r="E154" s="1">
        <v>137044.06</v>
      </c>
      <c r="F154" s="1">
        <v>1950.7429999999999</v>
      </c>
      <c r="G154" s="1">
        <v>1622</v>
      </c>
      <c r="H154" s="1">
        <v>2284</v>
      </c>
    </row>
    <row r="155" spans="1:10" x14ac:dyDescent="0.35">
      <c r="D155" s="1" t="s">
        <v>4</v>
      </c>
      <c r="E155" s="1">
        <v>115042.413</v>
      </c>
      <c r="F155" s="1">
        <v>1961.029</v>
      </c>
      <c r="G155" s="1">
        <v>1726</v>
      </c>
      <c r="H155" s="1">
        <v>2206</v>
      </c>
    </row>
    <row r="156" spans="1:10" x14ac:dyDescent="0.35">
      <c r="D156" s="1" t="s">
        <v>4</v>
      </c>
      <c r="E156" s="1">
        <v>142091.42800000001</v>
      </c>
      <c r="F156" s="1">
        <v>1986.7639999999999</v>
      </c>
      <c r="G156" s="1">
        <v>1675</v>
      </c>
      <c r="H156" s="1">
        <v>2314</v>
      </c>
    </row>
    <row r="157" spans="1:10" x14ac:dyDescent="0.35">
      <c r="A157" t="s">
        <v>202</v>
      </c>
      <c r="B157" s="2">
        <v>0.53125</v>
      </c>
      <c r="C157" s="2">
        <f>B157+$P$2</f>
        <v>0.61458333333333337</v>
      </c>
      <c r="D157" s="1" t="s">
        <v>3</v>
      </c>
      <c r="E157" s="1">
        <v>1535.152</v>
      </c>
      <c r="F157" s="1">
        <v>1881.8520000000001</v>
      </c>
      <c r="G157" s="1">
        <v>1603</v>
      </c>
      <c r="H157" s="1">
        <v>2086</v>
      </c>
      <c r="I157">
        <f>AVERAGE(F158:F161)</f>
        <v>1641.3070000000002</v>
      </c>
      <c r="J157">
        <f>F157-I157</f>
        <v>240.54499999999985</v>
      </c>
    </row>
    <row r="158" spans="1:10" x14ac:dyDescent="0.35">
      <c r="D158" s="1" t="s">
        <v>4</v>
      </c>
      <c r="E158" s="1">
        <v>90822.956999999995</v>
      </c>
      <c r="F158" s="1">
        <v>1594.364</v>
      </c>
      <c r="G158" s="1">
        <v>1381</v>
      </c>
      <c r="H158" s="1">
        <v>1824</v>
      </c>
    </row>
    <row r="159" spans="1:10" x14ac:dyDescent="0.35">
      <c r="D159" s="1" t="s">
        <v>4</v>
      </c>
      <c r="E159" s="1">
        <v>127088.65700000001</v>
      </c>
      <c r="F159" s="1">
        <v>1602.749</v>
      </c>
      <c r="G159" s="1">
        <v>1323</v>
      </c>
      <c r="H159" s="1">
        <v>1910</v>
      </c>
    </row>
    <row r="160" spans="1:10" x14ac:dyDescent="0.35">
      <c r="D160" s="1" t="s">
        <v>4</v>
      </c>
      <c r="E160" s="1">
        <v>140983.34899999999</v>
      </c>
      <c r="F160" s="1">
        <v>1678.818</v>
      </c>
      <c r="G160" s="1">
        <v>1415</v>
      </c>
      <c r="H160" s="1">
        <v>1982</v>
      </c>
    </row>
    <row r="161" spans="1:10" x14ac:dyDescent="0.35">
      <c r="D161" s="1" t="s">
        <v>4</v>
      </c>
      <c r="E161" s="1">
        <v>155869.87100000001</v>
      </c>
      <c r="F161" s="1">
        <v>1689.297</v>
      </c>
      <c r="G161" s="1">
        <v>1503</v>
      </c>
      <c r="H161" s="1">
        <v>1922</v>
      </c>
    </row>
    <row r="162" spans="1:10" x14ac:dyDescent="0.35">
      <c r="A162" t="s">
        <v>203</v>
      </c>
      <c r="B162" s="2">
        <v>0.53194444444444444</v>
      </c>
      <c r="C162" s="2">
        <f>B162+$P$2</f>
        <v>0.61527777777777781</v>
      </c>
      <c r="D162" s="1" t="s">
        <v>3</v>
      </c>
      <c r="E162" s="1">
        <v>1697.5709999999999</v>
      </c>
      <c r="F162" s="1">
        <v>1668.751</v>
      </c>
      <c r="G162" s="1">
        <v>1461</v>
      </c>
      <c r="H162" s="1">
        <v>2121</v>
      </c>
      <c r="I162">
        <f>AVERAGE(F163:F166)</f>
        <v>1463.7575000000002</v>
      </c>
      <c r="J162">
        <f>F162-I162</f>
        <v>204.99349999999981</v>
      </c>
    </row>
    <row r="163" spans="1:10" x14ac:dyDescent="0.35">
      <c r="D163" s="1" t="s">
        <v>4</v>
      </c>
      <c r="E163" s="1">
        <v>125305.341</v>
      </c>
      <c r="F163" s="1">
        <v>1418.8720000000001</v>
      </c>
      <c r="G163" s="1">
        <v>1195</v>
      </c>
      <c r="H163" s="1">
        <v>1645</v>
      </c>
    </row>
    <row r="164" spans="1:10" x14ac:dyDescent="0.35">
      <c r="D164" s="1" t="s">
        <v>4</v>
      </c>
      <c r="E164" s="1">
        <v>139947.82199999999</v>
      </c>
      <c r="F164" s="1">
        <v>1461.7460000000001</v>
      </c>
      <c r="G164" s="1">
        <v>1216</v>
      </c>
      <c r="H164" s="1">
        <v>1732</v>
      </c>
    </row>
    <row r="165" spans="1:10" x14ac:dyDescent="0.35">
      <c r="D165" s="1" t="s">
        <v>4</v>
      </c>
      <c r="E165" s="1">
        <v>156080.93400000001</v>
      </c>
      <c r="F165" s="1">
        <v>1496.83</v>
      </c>
      <c r="G165" s="1">
        <v>1238</v>
      </c>
      <c r="H165" s="1">
        <v>1756</v>
      </c>
    </row>
    <row r="166" spans="1:10" x14ac:dyDescent="0.35">
      <c r="D166" s="1" t="s">
        <v>4</v>
      </c>
      <c r="E166" s="1">
        <v>127330.224</v>
      </c>
      <c r="F166" s="1">
        <v>1477.5820000000001</v>
      </c>
      <c r="G166" s="1">
        <v>1299</v>
      </c>
      <c r="H166" s="1">
        <v>1688</v>
      </c>
    </row>
    <row r="167" spans="1:10" x14ac:dyDescent="0.35">
      <c r="A167" t="s">
        <v>204</v>
      </c>
      <c r="B167" s="2">
        <v>0.53194444444444444</v>
      </c>
      <c r="C167" s="2">
        <f>B167+$P$2</f>
        <v>0.61527777777777781</v>
      </c>
      <c r="D167" s="1" t="s">
        <v>3</v>
      </c>
      <c r="E167" s="1">
        <v>1240.818</v>
      </c>
      <c r="F167" s="1">
        <v>1739.578</v>
      </c>
      <c r="G167" s="1">
        <v>1525</v>
      </c>
      <c r="H167" s="1">
        <v>1962</v>
      </c>
      <c r="I167">
        <f>AVERAGE(F168:F171)</f>
        <v>1564.1074999999998</v>
      </c>
      <c r="J167">
        <f>F167-I167</f>
        <v>175.47050000000013</v>
      </c>
    </row>
    <row r="168" spans="1:10" x14ac:dyDescent="0.35">
      <c r="D168" s="1" t="s">
        <v>4</v>
      </c>
      <c r="E168" s="1">
        <v>90118.040999999997</v>
      </c>
      <c r="F168" s="1">
        <v>1499.2729999999999</v>
      </c>
      <c r="G168" s="1">
        <v>1303</v>
      </c>
      <c r="H168" s="1">
        <v>1743</v>
      </c>
    </row>
    <row r="169" spans="1:10" x14ac:dyDescent="0.35">
      <c r="D169" s="1" t="s">
        <v>4</v>
      </c>
      <c r="E169" s="1">
        <v>149993.916</v>
      </c>
      <c r="F169" s="1">
        <v>1548.4749999999999</v>
      </c>
      <c r="G169" s="1">
        <v>1239</v>
      </c>
      <c r="H169" s="1">
        <v>1864</v>
      </c>
    </row>
    <row r="170" spans="1:10" x14ac:dyDescent="0.35">
      <c r="D170" s="1" t="s">
        <v>4</v>
      </c>
      <c r="E170" s="1">
        <v>156334.86900000001</v>
      </c>
      <c r="F170" s="1">
        <v>1607.8620000000001</v>
      </c>
      <c r="G170" s="1">
        <v>1353</v>
      </c>
      <c r="H170" s="1">
        <v>1890</v>
      </c>
    </row>
    <row r="171" spans="1:10" x14ac:dyDescent="0.35">
      <c r="D171" s="1" t="s">
        <v>4</v>
      </c>
      <c r="E171" s="1">
        <v>135117.28700000001</v>
      </c>
      <c r="F171" s="1">
        <v>1600.82</v>
      </c>
      <c r="G171" s="1">
        <v>1417</v>
      </c>
      <c r="H171" s="1">
        <v>1829</v>
      </c>
    </row>
    <row r="172" spans="1:10" x14ac:dyDescent="0.35">
      <c r="A172" t="s">
        <v>205</v>
      </c>
      <c r="B172" s="2">
        <v>0.53194444444444444</v>
      </c>
      <c r="C172" s="2">
        <f>B172+$P$2</f>
        <v>0.61527777777777781</v>
      </c>
      <c r="D172" s="1" t="s">
        <v>3</v>
      </c>
      <c r="E172" s="1">
        <v>1637.386</v>
      </c>
      <c r="F172" s="1">
        <v>1570.6</v>
      </c>
      <c r="G172" s="1">
        <v>1366</v>
      </c>
      <c r="H172" s="1">
        <v>1806</v>
      </c>
      <c r="I172">
        <f>AVERAGE(F173:F176)</f>
        <v>1374.0762499999998</v>
      </c>
      <c r="J172">
        <f>F172-I172</f>
        <v>196.52375000000006</v>
      </c>
    </row>
    <row r="173" spans="1:10" x14ac:dyDescent="0.35">
      <c r="D173" s="1" t="s">
        <v>4</v>
      </c>
      <c r="E173" s="1">
        <v>110428.712</v>
      </c>
      <c r="F173" s="1">
        <v>1352.6759999999999</v>
      </c>
      <c r="G173" s="1">
        <v>1173</v>
      </c>
      <c r="H173" s="1">
        <v>1546</v>
      </c>
    </row>
    <row r="174" spans="1:10" x14ac:dyDescent="0.35">
      <c r="D174" s="1" t="s">
        <v>4</v>
      </c>
      <c r="E174" s="1">
        <v>139202.50700000001</v>
      </c>
      <c r="F174" s="1">
        <v>1393.787</v>
      </c>
      <c r="G174" s="1">
        <v>1144</v>
      </c>
      <c r="H174" s="1">
        <v>1635</v>
      </c>
    </row>
    <row r="175" spans="1:10" x14ac:dyDescent="0.35">
      <c r="D175" s="1" t="s">
        <v>4</v>
      </c>
      <c r="E175" s="1">
        <v>125681.296</v>
      </c>
      <c r="F175" s="1">
        <v>1374.471</v>
      </c>
      <c r="G175" s="1">
        <v>1148</v>
      </c>
      <c r="H175" s="1">
        <v>1637</v>
      </c>
    </row>
    <row r="176" spans="1:10" x14ac:dyDescent="0.35">
      <c r="D176" s="1" t="s">
        <v>4</v>
      </c>
      <c r="E176" s="1">
        <v>148631.07699999999</v>
      </c>
      <c r="F176" s="1">
        <v>1375.3710000000001</v>
      </c>
      <c r="G176" s="1">
        <v>1188</v>
      </c>
      <c r="H176" s="1">
        <v>1603</v>
      </c>
    </row>
    <row r="177" spans="1:10" x14ac:dyDescent="0.35">
      <c r="A177" t="s">
        <v>206</v>
      </c>
      <c r="B177" s="2">
        <v>0.56388888888888888</v>
      </c>
      <c r="C177" s="2">
        <f>B177+$P$2</f>
        <v>0.64722222222222225</v>
      </c>
      <c r="D177" s="1" t="s">
        <v>3</v>
      </c>
      <c r="E177" s="1">
        <v>1524.434</v>
      </c>
      <c r="F177" s="1">
        <v>1999.1859999999999</v>
      </c>
      <c r="G177" s="1">
        <v>1803</v>
      </c>
      <c r="H177" s="1">
        <v>2190</v>
      </c>
      <c r="I177">
        <f>AVERAGE(F178:F181)</f>
        <v>1761.9237500000002</v>
      </c>
      <c r="J177">
        <f>F177-I177</f>
        <v>237.26224999999977</v>
      </c>
    </row>
    <row r="178" spans="1:10" x14ac:dyDescent="0.35">
      <c r="D178" s="1" t="s">
        <v>4</v>
      </c>
      <c r="E178" s="1">
        <v>213001.93100000001</v>
      </c>
      <c r="F178" s="1">
        <v>1782.076</v>
      </c>
      <c r="G178" s="1">
        <v>1529</v>
      </c>
      <c r="H178" s="1">
        <v>2098</v>
      </c>
    </row>
    <row r="179" spans="1:10" x14ac:dyDescent="0.35">
      <c r="D179" s="1" t="s">
        <v>4</v>
      </c>
      <c r="E179" s="1">
        <v>160082.88200000001</v>
      </c>
      <c r="F179" s="1">
        <v>1729.7339999999999</v>
      </c>
      <c r="G179" s="1">
        <v>1427</v>
      </c>
      <c r="H179" s="1">
        <v>2066</v>
      </c>
    </row>
    <row r="180" spans="1:10" x14ac:dyDescent="0.35">
      <c r="D180" s="1" t="s">
        <v>4</v>
      </c>
      <c r="E180" s="1">
        <v>90046.312000000005</v>
      </c>
      <c r="F180" s="1">
        <v>1738.9870000000001</v>
      </c>
      <c r="G180" s="1">
        <v>1478</v>
      </c>
      <c r="H180" s="1">
        <v>2006</v>
      </c>
    </row>
    <row r="181" spans="1:10" x14ac:dyDescent="0.35">
      <c r="D181" s="1" t="s">
        <v>4</v>
      </c>
      <c r="E181" s="1">
        <v>85213.304000000004</v>
      </c>
      <c r="F181" s="1">
        <v>1796.8979999999999</v>
      </c>
      <c r="G181" s="1">
        <v>1608</v>
      </c>
      <c r="H181" s="1">
        <v>2010</v>
      </c>
    </row>
    <row r="182" spans="1:10" x14ac:dyDescent="0.35">
      <c r="A182" t="s">
        <v>207</v>
      </c>
      <c r="B182" s="2">
        <v>0.56388888888888888</v>
      </c>
      <c r="C182" s="2">
        <f>B182+$P$2</f>
        <v>0.64722222222222225</v>
      </c>
      <c r="D182" s="1" t="s">
        <v>3</v>
      </c>
      <c r="E182" s="1">
        <v>1677.7840000000001</v>
      </c>
      <c r="F182" s="1">
        <v>1782.068</v>
      </c>
      <c r="G182" s="1">
        <v>1613</v>
      </c>
      <c r="H182" s="1">
        <v>1974</v>
      </c>
      <c r="I182">
        <f>AVERAGE(F183:F186)</f>
        <v>1573.39825</v>
      </c>
      <c r="J182">
        <f>F182-I182</f>
        <v>208.66975000000002</v>
      </c>
    </row>
    <row r="183" spans="1:10" x14ac:dyDescent="0.35">
      <c r="D183" s="1" t="s">
        <v>4</v>
      </c>
      <c r="E183" s="1">
        <v>131373.39600000001</v>
      </c>
      <c r="F183" s="1">
        <v>1564.7629999999999</v>
      </c>
      <c r="G183" s="1">
        <v>1376</v>
      </c>
      <c r="H183" s="1">
        <v>1815</v>
      </c>
    </row>
    <row r="184" spans="1:10" x14ac:dyDescent="0.35">
      <c r="D184" s="1" t="s">
        <v>4</v>
      </c>
      <c r="E184" s="1">
        <v>122000.889</v>
      </c>
      <c r="F184" s="1">
        <v>1539.856</v>
      </c>
      <c r="G184" s="1">
        <v>1245</v>
      </c>
      <c r="H184" s="1">
        <v>1842</v>
      </c>
    </row>
    <row r="185" spans="1:10" x14ac:dyDescent="0.35">
      <c r="D185" s="1" t="s">
        <v>4</v>
      </c>
      <c r="E185" s="1">
        <v>153976.902</v>
      </c>
      <c r="F185" s="1">
        <v>1571.6610000000001</v>
      </c>
      <c r="G185" s="1">
        <v>1314</v>
      </c>
      <c r="H185" s="1">
        <v>1875</v>
      </c>
    </row>
    <row r="186" spans="1:10" x14ac:dyDescent="0.35">
      <c r="D186" s="1" t="s">
        <v>4</v>
      </c>
      <c r="E186" s="1">
        <v>125147.04399999999</v>
      </c>
      <c r="F186" s="1">
        <v>1617.3130000000001</v>
      </c>
      <c r="G186" s="1">
        <v>1431</v>
      </c>
      <c r="H186" s="1">
        <v>1828</v>
      </c>
    </row>
    <row r="187" spans="1:10" x14ac:dyDescent="0.35">
      <c r="A187" t="s">
        <v>208</v>
      </c>
      <c r="B187" s="2">
        <v>0.56458333333333333</v>
      </c>
      <c r="C187" s="2">
        <f>B187+$P$2</f>
        <v>0.6479166666666667</v>
      </c>
      <c r="D187" s="1" t="s">
        <v>3</v>
      </c>
      <c r="E187" s="1">
        <v>1584.62</v>
      </c>
      <c r="F187" s="1">
        <v>1656.855</v>
      </c>
      <c r="G187" s="1">
        <v>1389</v>
      </c>
      <c r="H187" s="1">
        <v>1873</v>
      </c>
      <c r="I187">
        <f>AVERAGE(F188:F191)</f>
        <v>1467.9425000000001</v>
      </c>
      <c r="J187">
        <f>F187-I187</f>
        <v>188.91249999999991</v>
      </c>
    </row>
    <row r="188" spans="1:10" x14ac:dyDescent="0.35">
      <c r="D188" s="1" t="s">
        <v>4</v>
      </c>
      <c r="E188" s="1">
        <v>113474.28200000001</v>
      </c>
      <c r="F188" s="1">
        <v>1430.194</v>
      </c>
      <c r="G188" s="1">
        <v>1231</v>
      </c>
      <c r="H188" s="1">
        <v>1634</v>
      </c>
    </row>
    <row r="189" spans="1:10" x14ac:dyDescent="0.35">
      <c r="D189" s="1" t="s">
        <v>4</v>
      </c>
      <c r="E189" s="1">
        <v>180547.72899999999</v>
      </c>
      <c r="F189" s="1">
        <v>1453.0219999999999</v>
      </c>
      <c r="G189" s="1">
        <v>1181</v>
      </c>
      <c r="H189" s="1">
        <v>1745</v>
      </c>
    </row>
    <row r="190" spans="1:10" x14ac:dyDescent="0.35">
      <c r="D190" s="1" t="s">
        <v>4</v>
      </c>
      <c r="E190" s="1">
        <v>82052.308999999994</v>
      </c>
      <c r="F190" s="1">
        <v>1481.1769999999999</v>
      </c>
      <c r="G190" s="1">
        <v>1260</v>
      </c>
      <c r="H190" s="1">
        <v>1705</v>
      </c>
    </row>
    <row r="191" spans="1:10" x14ac:dyDescent="0.35">
      <c r="D191" s="1" t="s">
        <v>4</v>
      </c>
      <c r="E191" s="1">
        <v>133748.677</v>
      </c>
      <c r="F191" s="1">
        <v>1507.377</v>
      </c>
      <c r="G191" s="1">
        <v>1308</v>
      </c>
      <c r="H191" s="1">
        <v>1743</v>
      </c>
    </row>
    <row r="192" spans="1:10" x14ac:dyDescent="0.35">
      <c r="A192" t="s">
        <v>209</v>
      </c>
      <c r="B192" s="2">
        <v>0.56527777777777777</v>
      </c>
      <c r="C192" s="2">
        <f>B192+$P$2</f>
        <v>0.64861111111111114</v>
      </c>
      <c r="D192" s="1" t="s">
        <v>3</v>
      </c>
      <c r="E192" s="1">
        <v>1578.8489999999999</v>
      </c>
      <c r="F192" s="1">
        <v>1955.2370000000001</v>
      </c>
      <c r="G192" s="1">
        <v>1752</v>
      </c>
      <c r="H192" s="1">
        <v>2172</v>
      </c>
      <c r="I192">
        <f>AVERAGE(F193:F196)</f>
        <v>1739.9624999999999</v>
      </c>
      <c r="J192">
        <f>F192-I192</f>
        <v>215.27450000000022</v>
      </c>
    </row>
    <row r="193" spans="1:10" x14ac:dyDescent="0.35">
      <c r="D193" s="1" t="s">
        <v>4</v>
      </c>
      <c r="E193" s="1">
        <v>190728.21</v>
      </c>
      <c r="F193" s="1">
        <v>1688.4839999999999</v>
      </c>
      <c r="G193" s="1">
        <v>1465</v>
      </c>
      <c r="H193" s="1">
        <v>2000</v>
      </c>
    </row>
    <row r="194" spans="1:10" x14ac:dyDescent="0.35">
      <c r="D194" s="1" t="s">
        <v>4</v>
      </c>
      <c r="E194" s="1">
        <v>96640.376000000004</v>
      </c>
      <c r="F194" s="1">
        <v>1743.23</v>
      </c>
      <c r="G194" s="1">
        <v>1482</v>
      </c>
      <c r="H194" s="1">
        <v>2035</v>
      </c>
    </row>
    <row r="195" spans="1:10" x14ac:dyDescent="0.35">
      <c r="D195" s="1" t="s">
        <v>4</v>
      </c>
      <c r="E195" s="1">
        <v>77146.748000000007</v>
      </c>
      <c r="F195" s="1">
        <v>1790.61</v>
      </c>
      <c r="G195" s="1">
        <v>1556</v>
      </c>
      <c r="H195" s="1">
        <v>2051</v>
      </c>
    </row>
    <row r="196" spans="1:10" x14ac:dyDescent="0.35">
      <c r="D196" s="1" t="s">
        <v>4</v>
      </c>
      <c r="E196" s="1">
        <v>119527.497</v>
      </c>
      <c r="F196" s="1">
        <v>1737.5260000000001</v>
      </c>
      <c r="G196" s="1">
        <v>1516</v>
      </c>
      <c r="H196" s="1">
        <v>1970</v>
      </c>
    </row>
    <row r="197" spans="1:10" x14ac:dyDescent="0.35">
      <c r="A197" t="s">
        <v>210</v>
      </c>
      <c r="B197" s="2">
        <v>0.56597222222222221</v>
      </c>
      <c r="C197" s="2">
        <f>B197+$P$2</f>
        <v>0.64930555555555558</v>
      </c>
      <c r="D197" s="1" t="s">
        <v>3</v>
      </c>
      <c r="E197" s="1">
        <v>2850.172</v>
      </c>
      <c r="F197" s="1">
        <v>2052.0859999999998</v>
      </c>
      <c r="G197" s="1">
        <v>1729</v>
      </c>
      <c r="H197" s="1">
        <v>2343</v>
      </c>
      <c r="I197">
        <f>AVERAGE(F198:F201)</f>
        <v>1899.5337500000001</v>
      </c>
      <c r="J197">
        <f>F197-I197</f>
        <v>152.55224999999973</v>
      </c>
    </row>
    <row r="198" spans="1:10" x14ac:dyDescent="0.35">
      <c r="D198" s="1" t="s">
        <v>4</v>
      </c>
      <c r="E198" s="1">
        <v>126316.958</v>
      </c>
      <c r="F198" s="1">
        <v>1843.8030000000001</v>
      </c>
      <c r="G198" s="1">
        <v>1612</v>
      </c>
      <c r="H198" s="1">
        <v>2128</v>
      </c>
    </row>
    <row r="199" spans="1:10" x14ac:dyDescent="0.35">
      <c r="D199" s="1" t="s">
        <v>4</v>
      </c>
      <c r="E199" s="1">
        <v>105198.31200000001</v>
      </c>
      <c r="F199" s="1">
        <v>1938.3889999999999</v>
      </c>
      <c r="G199" s="1">
        <v>1303</v>
      </c>
      <c r="H199" s="1">
        <v>2242</v>
      </c>
    </row>
    <row r="200" spans="1:10" x14ac:dyDescent="0.35">
      <c r="D200" s="1" t="s">
        <v>4</v>
      </c>
      <c r="E200" s="1">
        <v>144352.109</v>
      </c>
      <c r="F200" s="1">
        <v>1956.0119999999999</v>
      </c>
      <c r="G200" s="1">
        <v>1663</v>
      </c>
      <c r="H200" s="1">
        <v>2261</v>
      </c>
    </row>
    <row r="201" spans="1:10" x14ac:dyDescent="0.35">
      <c r="D201" s="1" t="s">
        <v>4</v>
      </c>
      <c r="E201" s="1">
        <v>82525.551000000007</v>
      </c>
      <c r="F201" s="1">
        <v>1859.931</v>
      </c>
      <c r="G201" s="1">
        <v>1652</v>
      </c>
      <c r="H201" s="1">
        <v>2050</v>
      </c>
    </row>
    <row r="202" spans="1:10" x14ac:dyDescent="0.35">
      <c r="A202" t="s">
        <v>211</v>
      </c>
      <c r="B202" s="2">
        <v>0.56597222222222221</v>
      </c>
      <c r="C202" s="2">
        <f>B202+$P$2</f>
        <v>0.64930555555555558</v>
      </c>
      <c r="D202" s="1" t="s">
        <v>3</v>
      </c>
      <c r="E202" s="1">
        <v>2642.4070000000002</v>
      </c>
      <c r="F202" s="1">
        <v>1983.7570000000001</v>
      </c>
      <c r="G202" s="1">
        <v>1708</v>
      </c>
      <c r="H202" s="1">
        <v>2212</v>
      </c>
      <c r="I202">
        <f>AVERAGE(F203:F206)</f>
        <v>1866.4180000000001</v>
      </c>
      <c r="J202">
        <f>F202-I202</f>
        <v>117.33899999999994</v>
      </c>
    </row>
    <row r="203" spans="1:10" x14ac:dyDescent="0.35">
      <c r="D203" s="1" t="s">
        <v>4</v>
      </c>
      <c r="E203" s="1">
        <v>94491.822</v>
      </c>
      <c r="F203" s="1">
        <v>1826.991</v>
      </c>
      <c r="G203" s="1">
        <v>1598</v>
      </c>
      <c r="H203" s="1">
        <v>2069</v>
      </c>
    </row>
    <row r="204" spans="1:10" x14ac:dyDescent="0.35">
      <c r="D204" s="1" t="s">
        <v>4</v>
      </c>
      <c r="E204" s="1">
        <v>147021.723</v>
      </c>
      <c r="F204" s="1">
        <v>1884.7070000000001</v>
      </c>
      <c r="G204" s="1">
        <v>1570</v>
      </c>
      <c r="H204" s="1">
        <v>2222</v>
      </c>
    </row>
    <row r="205" spans="1:10" x14ac:dyDescent="0.35">
      <c r="D205" s="1" t="s">
        <v>4</v>
      </c>
      <c r="E205" s="1">
        <v>121146.74400000001</v>
      </c>
      <c r="F205" s="1">
        <v>1885.4690000000001</v>
      </c>
      <c r="G205" s="1">
        <v>1597</v>
      </c>
      <c r="H205" s="1">
        <v>2257</v>
      </c>
    </row>
    <row r="206" spans="1:10" x14ac:dyDescent="0.35">
      <c r="D206" s="1" t="s">
        <v>4</v>
      </c>
      <c r="E206" s="1">
        <v>113656.489</v>
      </c>
      <c r="F206" s="1">
        <v>1868.5050000000001</v>
      </c>
      <c r="G206" s="1">
        <v>1625</v>
      </c>
      <c r="H206" s="1">
        <v>2130</v>
      </c>
    </row>
    <row r="207" spans="1:10" x14ac:dyDescent="0.35">
      <c r="A207" t="s">
        <v>212</v>
      </c>
      <c r="B207" s="2">
        <v>0.56597222222222221</v>
      </c>
      <c r="C207" s="2">
        <f>B207+$P$2</f>
        <v>0.64930555555555558</v>
      </c>
      <c r="D207" s="1" t="s">
        <v>3</v>
      </c>
      <c r="E207" s="1">
        <v>1663.768</v>
      </c>
      <c r="F207" s="1">
        <v>1910.5429999999999</v>
      </c>
      <c r="G207" s="1">
        <v>1684</v>
      </c>
      <c r="H207" s="1">
        <v>2137</v>
      </c>
      <c r="I207">
        <f>AVERAGE(F208:F211)</f>
        <v>1691.9112499999999</v>
      </c>
      <c r="J207">
        <f>F207-I207</f>
        <v>218.63175000000001</v>
      </c>
    </row>
    <row r="208" spans="1:10" x14ac:dyDescent="0.35">
      <c r="D208" s="1" t="s">
        <v>4</v>
      </c>
      <c r="E208" s="1">
        <v>129952.02</v>
      </c>
      <c r="F208" s="1">
        <v>1659.6</v>
      </c>
      <c r="G208" s="1">
        <v>1441</v>
      </c>
      <c r="H208" s="1">
        <v>1898</v>
      </c>
    </row>
    <row r="209" spans="1:10" x14ac:dyDescent="0.35">
      <c r="D209" s="1" t="s">
        <v>4</v>
      </c>
      <c r="E209" s="1">
        <v>108557.179</v>
      </c>
      <c r="F209" s="1">
        <v>1685.6130000000001</v>
      </c>
      <c r="G209" s="1">
        <v>1435</v>
      </c>
      <c r="H209" s="1">
        <v>1974</v>
      </c>
    </row>
    <row r="210" spans="1:10" x14ac:dyDescent="0.35">
      <c r="D210" s="1" t="s">
        <v>4</v>
      </c>
      <c r="E210" s="1">
        <v>108037.766</v>
      </c>
      <c r="F210" s="1">
        <v>1705.116</v>
      </c>
      <c r="G210" s="1">
        <v>1446</v>
      </c>
      <c r="H210" s="1">
        <v>1974</v>
      </c>
    </row>
    <row r="211" spans="1:10" x14ac:dyDescent="0.35">
      <c r="D211" s="1" t="s">
        <v>4</v>
      </c>
      <c r="E211" s="1">
        <v>161106.867</v>
      </c>
      <c r="F211" s="1">
        <v>1717.316</v>
      </c>
      <c r="G211" s="1">
        <v>1509</v>
      </c>
      <c r="H211" s="1">
        <v>1986</v>
      </c>
    </row>
    <row r="212" spans="1:10" x14ac:dyDescent="0.35">
      <c r="A212" t="s">
        <v>213</v>
      </c>
      <c r="B212" s="2">
        <v>0.56666666666666665</v>
      </c>
      <c r="C212" s="2">
        <f>B212+$P$2</f>
        <v>0.65</v>
      </c>
      <c r="D212" s="1" t="s">
        <v>3</v>
      </c>
      <c r="E212" s="1">
        <v>2006.7449999999999</v>
      </c>
      <c r="F212" s="1">
        <v>2184.4110000000001</v>
      </c>
      <c r="G212" s="1">
        <v>1852</v>
      </c>
      <c r="H212" s="1">
        <v>2463</v>
      </c>
      <c r="I212">
        <f>AVERAGE(F213:F216)</f>
        <v>1975.6957500000001</v>
      </c>
      <c r="J212">
        <f>F212-I212</f>
        <v>208.71524999999997</v>
      </c>
    </row>
    <row r="213" spans="1:10" x14ac:dyDescent="0.35">
      <c r="D213" s="1" t="s">
        <v>4</v>
      </c>
      <c r="E213" s="1">
        <v>80151.095000000001</v>
      </c>
      <c r="F213" s="1">
        <v>1930.65</v>
      </c>
      <c r="G213" s="1">
        <v>1708</v>
      </c>
      <c r="H213" s="1">
        <v>2227</v>
      </c>
    </row>
    <row r="214" spans="1:10" x14ac:dyDescent="0.35">
      <c r="D214" s="1" t="s">
        <v>4</v>
      </c>
      <c r="E214" s="1">
        <v>92547.736000000004</v>
      </c>
      <c r="F214" s="1">
        <v>1930.3979999999999</v>
      </c>
      <c r="G214" s="1">
        <v>1618</v>
      </c>
      <c r="H214" s="1">
        <v>2285</v>
      </c>
    </row>
    <row r="215" spans="1:10" x14ac:dyDescent="0.35">
      <c r="D215" s="1" t="s">
        <v>4</v>
      </c>
      <c r="E215" s="1">
        <v>177925.93299999999</v>
      </c>
      <c r="F215" s="1">
        <v>2040.5329999999999</v>
      </c>
      <c r="G215" s="1">
        <v>1715</v>
      </c>
      <c r="H215" s="1">
        <v>2372</v>
      </c>
    </row>
    <row r="216" spans="1:10" x14ac:dyDescent="0.35">
      <c r="D216" s="1" t="s">
        <v>4</v>
      </c>
      <c r="E216" s="1">
        <v>115161.13499999999</v>
      </c>
      <c r="F216" s="1">
        <v>2001.202</v>
      </c>
      <c r="G216" s="1">
        <v>1787</v>
      </c>
      <c r="H216" s="1">
        <v>2274</v>
      </c>
    </row>
    <row r="217" spans="1:10" x14ac:dyDescent="0.35">
      <c r="A217" t="s">
        <v>214</v>
      </c>
      <c r="B217" s="2">
        <v>0.56666666666666665</v>
      </c>
      <c r="C217" s="2">
        <f>B217+$P$2</f>
        <v>0.65</v>
      </c>
      <c r="D217" s="1" t="s">
        <v>3</v>
      </c>
      <c r="E217" s="1">
        <v>1688.502</v>
      </c>
      <c r="F217" s="1">
        <v>1508.1890000000001</v>
      </c>
      <c r="G217" s="1">
        <v>1298</v>
      </c>
      <c r="H217" s="1">
        <v>1709</v>
      </c>
      <c r="I217">
        <f>AVERAGE(F218:F221)</f>
        <v>1372.49125</v>
      </c>
      <c r="J217">
        <f>F217-I217</f>
        <v>135.69775000000004</v>
      </c>
    </row>
    <row r="218" spans="1:10" x14ac:dyDescent="0.35">
      <c r="D218" s="1" t="s">
        <v>4</v>
      </c>
      <c r="E218" s="1">
        <v>76800.472999999998</v>
      </c>
      <c r="F218" s="1">
        <v>1309.7539999999999</v>
      </c>
      <c r="G218" s="1">
        <v>1129</v>
      </c>
      <c r="H218" s="1">
        <v>1490</v>
      </c>
    </row>
    <row r="219" spans="1:10" x14ac:dyDescent="0.35">
      <c r="D219" s="1" t="s">
        <v>4</v>
      </c>
      <c r="E219" s="1">
        <v>70351.516000000003</v>
      </c>
      <c r="F219" s="1">
        <v>1395.48</v>
      </c>
      <c r="G219" s="1">
        <v>1202</v>
      </c>
      <c r="H219" s="1">
        <v>1596</v>
      </c>
    </row>
    <row r="220" spans="1:10" x14ac:dyDescent="0.35">
      <c r="D220" s="1" t="s">
        <v>4</v>
      </c>
      <c r="E220" s="1">
        <v>134725.66699999999</v>
      </c>
      <c r="F220" s="1">
        <v>1425.319</v>
      </c>
      <c r="G220" s="1">
        <v>1219</v>
      </c>
      <c r="H220" s="1">
        <v>1647</v>
      </c>
    </row>
    <row r="221" spans="1:10" x14ac:dyDescent="0.35">
      <c r="D221" s="1" t="s">
        <v>4</v>
      </c>
      <c r="E221" s="1">
        <v>94318.684999999998</v>
      </c>
      <c r="F221" s="1">
        <v>1359.412</v>
      </c>
      <c r="G221" s="1">
        <v>1173</v>
      </c>
      <c r="H221" s="1">
        <v>1561</v>
      </c>
    </row>
    <row r="222" spans="1:10" x14ac:dyDescent="0.35">
      <c r="A222" t="s">
        <v>215</v>
      </c>
      <c r="B222" s="2">
        <v>0.67361111111111116</v>
      </c>
      <c r="C222" s="2">
        <f>B222+$P$2</f>
        <v>0.75694444444444453</v>
      </c>
      <c r="D222" s="1" t="s">
        <v>3</v>
      </c>
      <c r="E222" s="1">
        <v>3341.5529999999999</v>
      </c>
      <c r="F222" s="1">
        <v>3022.6509999999998</v>
      </c>
      <c r="G222" s="1">
        <v>1905</v>
      </c>
      <c r="H222" s="1">
        <v>5341</v>
      </c>
      <c r="I222">
        <f>AVERAGE(F223:F226)</f>
        <v>1878.38175</v>
      </c>
      <c r="J222">
        <f>F222-I222</f>
        <v>1144.2692499999998</v>
      </c>
    </row>
    <row r="223" spans="1:10" x14ac:dyDescent="0.35">
      <c r="D223" s="1" t="s">
        <v>4</v>
      </c>
      <c r="E223" s="1">
        <v>87063.400999999998</v>
      </c>
      <c r="F223" s="1">
        <v>1837.6489999999999</v>
      </c>
      <c r="G223" s="1">
        <v>1612</v>
      </c>
      <c r="H223" s="1">
        <v>2086</v>
      </c>
    </row>
    <row r="224" spans="1:10" x14ac:dyDescent="0.35">
      <c r="D224" s="1" t="s">
        <v>4</v>
      </c>
      <c r="E224" s="1">
        <v>76642.176000000007</v>
      </c>
      <c r="F224" s="1">
        <v>1869.915</v>
      </c>
      <c r="G224" s="1">
        <v>1231</v>
      </c>
      <c r="H224" s="1">
        <v>2162</v>
      </c>
    </row>
    <row r="225" spans="1:10" x14ac:dyDescent="0.35">
      <c r="D225" s="1" t="s">
        <v>4</v>
      </c>
      <c r="E225" s="1">
        <v>86015.508000000002</v>
      </c>
      <c r="F225" s="1">
        <v>1917.588</v>
      </c>
      <c r="G225" s="1">
        <v>1660</v>
      </c>
      <c r="H225" s="1">
        <v>2185</v>
      </c>
    </row>
    <row r="226" spans="1:10" x14ac:dyDescent="0.35">
      <c r="D226" s="1" t="s">
        <v>4</v>
      </c>
      <c r="E226" s="1">
        <v>68497.296000000002</v>
      </c>
      <c r="F226" s="1">
        <v>1888.375</v>
      </c>
      <c r="G226" s="1">
        <v>1678</v>
      </c>
      <c r="H226" s="1">
        <v>2121</v>
      </c>
    </row>
    <row r="227" spans="1:10" x14ac:dyDescent="0.35">
      <c r="A227" t="s">
        <v>216</v>
      </c>
      <c r="B227" s="2">
        <v>0.6743055555555556</v>
      </c>
      <c r="C227" s="2">
        <f>B227+$P$2</f>
        <v>0.75763888888888897</v>
      </c>
      <c r="D227" s="1" t="s">
        <v>3</v>
      </c>
      <c r="E227" s="1">
        <v>3574.0520000000001</v>
      </c>
      <c r="F227" s="1">
        <v>1923.8150000000001</v>
      </c>
      <c r="G227" s="1">
        <v>1638</v>
      </c>
      <c r="H227" s="1">
        <v>2153</v>
      </c>
      <c r="I227">
        <f>AVERAGE(F228:F231)</f>
        <v>1772.2049999999999</v>
      </c>
      <c r="J227">
        <f>F227-I227</f>
        <v>151.61000000000013</v>
      </c>
    </row>
    <row r="228" spans="1:10" x14ac:dyDescent="0.35">
      <c r="D228" s="1" t="s">
        <v>4</v>
      </c>
      <c r="E228" s="1">
        <v>76099.679000000004</v>
      </c>
      <c r="F228" s="1">
        <v>1708.046</v>
      </c>
      <c r="G228" s="1">
        <v>1506</v>
      </c>
      <c r="H228" s="1">
        <v>1964</v>
      </c>
    </row>
    <row r="229" spans="1:10" x14ac:dyDescent="0.35">
      <c r="D229" s="1" t="s">
        <v>4</v>
      </c>
      <c r="E229" s="1">
        <v>114532.894</v>
      </c>
      <c r="F229" s="1">
        <v>1815.329</v>
      </c>
      <c r="G229" s="1">
        <v>1528</v>
      </c>
      <c r="H229" s="1">
        <v>2111</v>
      </c>
    </row>
    <row r="230" spans="1:10" x14ac:dyDescent="0.35">
      <c r="D230" s="1" t="s">
        <v>4</v>
      </c>
      <c r="E230" s="1">
        <v>111084.985</v>
      </c>
      <c r="F230" s="1">
        <v>1825.5429999999999</v>
      </c>
      <c r="G230" s="1">
        <v>1560</v>
      </c>
      <c r="H230" s="1">
        <v>2130</v>
      </c>
    </row>
    <row r="231" spans="1:10" x14ac:dyDescent="0.35">
      <c r="D231" s="1" t="s">
        <v>4</v>
      </c>
      <c r="E231" s="1">
        <v>88040.391000000003</v>
      </c>
      <c r="F231" s="1">
        <v>1739.902</v>
      </c>
      <c r="G231" s="1">
        <v>1532</v>
      </c>
      <c r="H231" s="1">
        <v>1980</v>
      </c>
    </row>
    <row r="232" spans="1:10" x14ac:dyDescent="0.35">
      <c r="A232" t="s">
        <v>217</v>
      </c>
      <c r="B232" s="2">
        <v>0.6743055555555556</v>
      </c>
      <c r="C232" s="2">
        <f>B232+$P$2</f>
        <v>0.75763888888888897</v>
      </c>
      <c r="D232" s="1" t="s">
        <v>3</v>
      </c>
      <c r="E232" s="1">
        <v>1349.6479999999999</v>
      </c>
      <c r="F232" s="1">
        <v>1942.241</v>
      </c>
      <c r="G232" s="1">
        <v>1690</v>
      </c>
      <c r="H232" s="1">
        <v>2137</v>
      </c>
      <c r="I232">
        <f>AVERAGE(F233:F236)</f>
        <v>1740.154</v>
      </c>
      <c r="J232">
        <f>F232-I232</f>
        <v>202.08699999999999</v>
      </c>
    </row>
    <row r="233" spans="1:10" x14ac:dyDescent="0.35">
      <c r="D233" s="1" t="s">
        <v>4</v>
      </c>
      <c r="E233" s="1">
        <v>122704.981</v>
      </c>
      <c r="F233" s="1">
        <v>1712.0519999999999</v>
      </c>
      <c r="G233" s="1">
        <v>1498</v>
      </c>
      <c r="H233" s="1">
        <v>1968</v>
      </c>
    </row>
    <row r="234" spans="1:10" x14ac:dyDescent="0.35">
      <c r="D234" s="1" t="s">
        <v>4</v>
      </c>
      <c r="E234" s="1">
        <v>180973.152</v>
      </c>
      <c r="F234" s="1">
        <v>1764.1669999999999</v>
      </c>
      <c r="G234" s="1">
        <v>1461</v>
      </c>
      <c r="H234" s="1">
        <v>2084</v>
      </c>
    </row>
    <row r="235" spans="1:10" x14ac:dyDescent="0.35">
      <c r="D235" s="1" t="s">
        <v>4</v>
      </c>
      <c r="E235" s="1">
        <v>140003.886</v>
      </c>
      <c r="F235" s="1">
        <v>1763.6610000000001</v>
      </c>
      <c r="G235" s="1">
        <v>1496</v>
      </c>
      <c r="H235" s="1">
        <v>2064</v>
      </c>
    </row>
    <row r="236" spans="1:10" x14ac:dyDescent="0.35">
      <c r="D236" s="1" t="s">
        <v>4</v>
      </c>
      <c r="E236" s="1">
        <v>97354.361000000004</v>
      </c>
      <c r="F236" s="1">
        <v>1720.7360000000001</v>
      </c>
      <c r="G236" s="1">
        <v>1503</v>
      </c>
      <c r="H236" s="1">
        <v>1949</v>
      </c>
    </row>
    <row r="237" spans="1:10" x14ac:dyDescent="0.35">
      <c r="A237" t="s">
        <v>218</v>
      </c>
      <c r="B237" s="2">
        <v>0.6743055555555556</v>
      </c>
      <c r="C237" s="2">
        <f>B237+$P$2</f>
        <v>0.75763888888888897</v>
      </c>
      <c r="D237" s="1" t="s">
        <v>3</v>
      </c>
      <c r="E237" s="1">
        <v>1280.393</v>
      </c>
      <c r="F237" s="1">
        <v>2039.1980000000001</v>
      </c>
      <c r="G237" s="1">
        <v>1789</v>
      </c>
      <c r="H237" s="1">
        <v>2293</v>
      </c>
      <c r="I237">
        <f>AVERAGE(F238:F241)</f>
        <v>1783.7240000000002</v>
      </c>
      <c r="J237">
        <f>F237-I237</f>
        <v>255.47399999999993</v>
      </c>
    </row>
    <row r="238" spans="1:10" x14ac:dyDescent="0.35">
      <c r="D238" s="1" t="s">
        <v>4</v>
      </c>
      <c r="E238" s="1">
        <v>158935.22899999999</v>
      </c>
      <c r="F238" s="1">
        <v>1795.4390000000001</v>
      </c>
      <c r="G238" s="1">
        <v>1569</v>
      </c>
      <c r="H238" s="1">
        <v>2098</v>
      </c>
    </row>
    <row r="239" spans="1:10" x14ac:dyDescent="0.35">
      <c r="D239" s="1" t="s">
        <v>4</v>
      </c>
      <c r="E239" s="1">
        <v>135381.11600000001</v>
      </c>
      <c r="F239" s="1">
        <v>1805.8009999999999</v>
      </c>
      <c r="G239" s="1">
        <v>1521</v>
      </c>
      <c r="H239" s="1">
        <v>2101</v>
      </c>
    </row>
    <row r="240" spans="1:10" x14ac:dyDescent="0.35">
      <c r="D240" s="1" t="s">
        <v>4</v>
      </c>
      <c r="E240" s="1">
        <v>100081.68799999999</v>
      </c>
      <c r="F240" s="1">
        <v>1764.6179999999999</v>
      </c>
      <c r="G240" s="1">
        <v>1505</v>
      </c>
      <c r="H240" s="1">
        <v>2048</v>
      </c>
    </row>
    <row r="241" spans="1:10" x14ac:dyDescent="0.35">
      <c r="D241" s="1" t="s">
        <v>4</v>
      </c>
      <c r="E241" s="1">
        <v>104654.166</v>
      </c>
      <c r="F241" s="1">
        <v>1769.038</v>
      </c>
      <c r="G241" s="1">
        <v>1569</v>
      </c>
      <c r="H241" s="1">
        <v>2028</v>
      </c>
    </row>
    <row r="242" spans="1:10" x14ac:dyDescent="0.35">
      <c r="A242" t="s">
        <v>219</v>
      </c>
      <c r="B242" s="2">
        <v>0.6743055555555556</v>
      </c>
      <c r="C242" s="2">
        <f>B242+$P$2</f>
        <v>0.75763888888888897</v>
      </c>
      <c r="D242" s="1" t="s">
        <v>3</v>
      </c>
      <c r="E242" s="1">
        <v>2225.2280000000001</v>
      </c>
      <c r="F242" s="1">
        <v>2069.721</v>
      </c>
      <c r="G242" s="1">
        <v>1813</v>
      </c>
      <c r="H242" s="1">
        <v>2345</v>
      </c>
      <c r="I242">
        <f>AVERAGE(F243:F246)</f>
        <v>1853.3305</v>
      </c>
      <c r="J242">
        <f>F242-I242</f>
        <v>216.39049999999997</v>
      </c>
    </row>
    <row r="243" spans="1:10" x14ac:dyDescent="0.35">
      <c r="D243" s="1" t="s">
        <v>4</v>
      </c>
      <c r="E243" s="1">
        <v>126238.63400000001</v>
      </c>
      <c r="F243" s="1">
        <v>1847.71</v>
      </c>
      <c r="G243" s="1">
        <v>1643</v>
      </c>
      <c r="H243" s="1">
        <v>2097</v>
      </c>
    </row>
    <row r="244" spans="1:10" x14ac:dyDescent="0.35">
      <c r="D244" s="1" t="s">
        <v>4</v>
      </c>
      <c r="E244" s="1">
        <v>128946.174</v>
      </c>
      <c r="F244" s="1">
        <v>1857.4760000000001</v>
      </c>
      <c r="G244" s="1">
        <v>1544</v>
      </c>
      <c r="H244" s="1">
        <v>2193</v>
      </c>
    </row>
    <row r="245" spans="1:10" x14ac:dyDescent="0.35">
      <c r="D245" s="1" t="s">
        <v>4</v>
      </c>
      <c r="E245" s="1">
        <v>83871.077000000005</v>
      </c>
      <c r="F245" s="1">
        <v>1845.998</v>
      </c>
      <c r="G245" s="1">
        <v>1591</v>
      </c>
      <c r="H245" s="1">
        <v>2142</v>
      </c>
    </row>
    <row r="246" spans="1:10" x14ac:dyDescent="0.35">
      <c r="D246" s="1" t="s">
        <v>4</v>
      </c>
      <c r="E246" s="1">
        <v>85163.012000000002</v>
      </c>
      <c r="F246" s="1">
        <v>1862.1379999999999</v>
      </c>
      <c r="G246" s="1">
        <v>1664</v>
      </c>
      <c r="H246" s="1">
        <v>2087</v>
      </c>
    </row>
    <row r="247" spans="1:10" x14ac:dyDescent="0.35">
      <c r="A247" t="s">
        <v>220</v>
      </c>
      <c r="B247" s="2">
        <v>0.67499999999999993</v>
      </c>
      <c r="C247" s="2">
        <f>B247+$P$2</f>
        <v>0.7583333333333333</v>
      </c>
      <c r="D247" s="1" t="s">
        <v>3</v>
      </c>
      <c r="E247" s="1">
        <v>1744.566</v>
      </c>
      <c r="F247" s="1">
        <v>2004.5360000000001</v>
      </c>
      <c r="G247" s="1">
        <v>1756</v>
      </c>
      <c r="H247" s="1">
        <v>2241</v>
      </c>
      <c r="I247">
        <f>AVERAGE(F248:F251)</f>
        <v>1749.7705000000001</v>
      </c>
      <c r="J247">
        <f>F247-I247</f>
        <v>254.76549999999997</v>
      </c>
    </row>
    <row r="248" spans="1:10" x14ac:dyDescent="0.35">
      <c r="D248" s="1" t="s">
        <v>4</v>
      </c>
      <c r="E248" s="1">
        <v>100380.144</v>
      </c>
      <c r="F248" s="1">
        <v>1726.2180000000001</v>
      </c>
      <c r="G248" s="1">
        <v>1535</v>
      </c>
      <c r="H248" s="1">
        <v>1950</v>
      </c>
    </row>
    <row r="249" spans="1:10" x14ac:dyDescent="0.35">
      <c r="D249" s="1" t="s">
        <v>4</v>
      </c>
      <c r="E249" s="1">
        <v>100303.469</v>
      </c>
      <c r="F249" s="1">
        <v>1684.8389999999999</v>
      </c>
      <c r="G249" s="1">
        <v>1414</v>
      </c>
      <c r="H249" s="1">
        <v>1979</v>
      </c>
    </row>
    <row r="250" spans="1:10" x14ac:dyDescent="0.35">
      <c r="D250" s="1" t="s">
        <v>4</v>
      </c>
      <c r="E250" s="1">
        <v>144001.712</v>
      </c>
      <c r="F250" s="1">
        <v>1779.489</v>
      </c>
      <c r="G250" s="1">
        <v>1479</v>
      </c>
      <c r="H250" s="1">
        <v>2099</v>
      </c>
    </row>
    <row r="251" spans="1:10" x14ac:dyDescent="0.35">
      <c r="D251" s="1" t="s">
        <v>4</v>
      </c>
      <c r="E251" s="1">
        <v>95294.85</v>
      </c>
      <c r="F251" s="1">
        <v>1808.5360000000001</v>
      </c>
      <c r="G251" s="1">
        <v>1622</v>
      </c>
      <c r="H251" s="1">
        <v>2050</v>
      </c>
    </row>
    <row r="252" spans="1:10" x14ac:dyDescent="0.35">
      <c r="A252" t="s">
        <v>221</v>
      </c>
      <c r="B252" s="2">
        <v>0.67569444444444438</v>
      </c>
      <c r="C252" s="2">
        <f>B252+$P$2</f>
        <v>0.75902777777777775</v>
      </c>
      <c r="D252" s="1" t="s">
        <v>3</v>
      </c>
      <c r="E252" s="1">
        <v>1468.37</v>
      </c>
      <c r="F252" s="1">
        <v>1747.0640000000001</v>
      </c>
      <c r="G252" s="1">
        <v>1599</v>
      </c>
      <c r="H252" s="1">
        <v>1920</v>
      </c>
      <c r="I252">
        <f>AVERAGE(F253:F256)</f>
        <v>1530.269</v>
      </c>
      <c r="J252">
        <f>F252-I252</f>
        <v>216.79500000000007</v>
      </c>
    </row>
    <row r="253" spans="1:10" x14ac:dyDescent="0.35">
      <c r="D253" s="1" t="s">
        <v>4</v>
      </c>
      <c r="E253" s="1">
        <v>175445.94500000001</v>
      </c>
      <c r="F253" s="1">
        <v>1510.7049999999999</v>
      </c>
      <c r="G253" s="1">
        <v>1309</v>
      </c>
      <c r="H253" s="1">
        <v>1784</v>
      </c>
    </row>
    <row r="254" spans="1:10" x14ac:dyDescent="0.35">
      <c r="D254" s="1" t="s">
        <v>4</v>
      </c>
      <c r="E254" s="1">
        <v>166701.68</v>
      </c>
      <c r="F254" s="1">
        <v>1547.126</v>
      </c>
      <c r="G254" s="1">
        <v>1263</v>
      </c>
      <c r="H254" s="1">
        <v>1827</v>
      </c>
    </row>
    <row r="255" spans="1:10" x14ac:dyDescent="0.35">
      <c r="D255" s="1" t="s">
        <v>4</v>
      </c>
      <c r="E255" s="1">
        <v>159985.59599999999</v>
      </c>
      <c r="F255" s="1">
        <v>1541.739</v>
      </c>
      <c r="G255" s="1">
        <v>1272</v>
      </c>
      <c r="H255" s="1">
        <v>1833</v>
      </c>
    </row>
    <row r="256" spans="1:10" x14ac:dyDescent="0.35">
      <c r="D256" s="1" t="s">
        <v>4</v>
      </c>
      <c r="E256" s="1">
        <v>113683.696</v>
      </c>
      <c r="F256" s="1">
        <v>1521.5060000000001</v>
      </c>
      <c r="G256" s="1">
        <v>1336</v>
      </c>
      <c r="H256" s="1">
        <v>1739</v>
      </c>
    </row>
    <row r="257" spans="1:10" x14ac:dyDescent="0.35">
      <c r="A257" t="s">
        <v>222</v>
      </c>
      <c r="B257" s="2">
        <v>0.67569444444444438</v>
      </c>
      <c r="C257" s="2">
        <f>B257+$P$2</f>
        <v>0.75902777777777775</v>
      </c>
      <c r="D257" s="1" t="s">
        <v>3</v>
      </c>
      <c r="E257" s="1">
        <v>1374.3820000000001</v>
      </c>
      <c r="F257" s="1">
        <v>1838.4770000000001</v>
      </c>
      <c r="G257" s="1">
        <v>1613</v>
      </c>
      <c r="H257" s="1">
        <v>2087</v>
      </c>
      <c r="I257">
        <f>AVERAGE(F258:F261)</f>
        <v>1611.59025</v>
      </c>
      <c r="J257">
        <f>F257-I257</f>
        <v>226.88675000000012</v>
      </c>
    </row>
    <row r="258" spans="1:10" x14ac:dyDescent="0.35">
      <c r="D258" s="1" t="s">
        <v>4</v>
      </c>
      <c r="E258" s="1">
        <v>111658.81200000001</v>
      </c>
      <c r="F258" s="1">
        <v>1606.5050000000001</v>
      </c>
      <c r="G258" s="1">
        <v>1420</v>
      </c>
      <c r="H258" s="1">
        <v>1843</v>
      </c>
    </row>
    <row r="259" spans="1:10" x14ac:dyDescent="0.35">
      <c r="D259" s="1" t="s">
        <v>4</v>
      </c>
      <c r="E259" s="1">
        <v>89863.281000000003</v>
      </c>
      <c r="F259" s="1">
        <v>1609.7239999999999</v>
      </c>
      <c r="G259" s="1">
        <v>1337</v>
      </c>
      <c r="H259" s="1">
        <v>1865</v>
      </c>
    </row>
    <row r="260" spans="1:10" x14ac:dyDescent="0.35">
      <c r="D260" s="1" t="s">
        <v>4</v>
      </c>
      <c r="E260" s="1">
        <v>110049.458</v>
      </c>
      <c r="F260" s="1">
        <v>1619.575</v>
      </c>
      <c r="G260" s="1">
        <v>1363</v>
      </c>
      <c r="H260" s="1">
        <v>1894</v>
      </c>
    </row>
    <row r="261" spans="1:10" x14ac:dyDescent="0.35">
      <c r="D261" s="1" t="s">
        <v>4</v>
      </c>
      <c r="E261" s="1">
        <v>101226.04399999999</v>
      </c>
      <c r="F261" s="1">
        <v>1610.557</v>
      </c>
      <c r="G261" s="1">
        <v>1420</v>
      </c>
      <c r="H261" s="1">
        <v>1844</v>
      </c>
    </row>
    <row r="262" spans="1:10" x14ac:dyDescent="0.35">
      <c r="A262" t="s">
        <v>223</v>
      </c>
      <c r="B262" s="2">
        <v>0.67638888888888893</v>
      </c>
      <c r="C262" s="2">
        <f>B262+$P$2</f>
        <v>0.7597222222222223</v>
      </c>
      <c r="D262" s="1" t="s">
        <v>3</v>
      </c>
      <c r="E262" s="1">
        <v>1515.365</v>
      </c>
      <c r="F262" s="1">
        <v>1573.0609999999999</v>
      </c>
      <c r="G262" s="1">
        <v>1338</v>
      </c>
      <c r="H262" s="1">
        <v>1749</v>
      </c>
      <c r="I262">
        <f>AVERAGE(F263:F266)</f>
        <v>1385.1912500000001</v>
      </c>
      <c r="J262">
        <f>F262-I262</f>
        <v>187.86974999999984</v>
      </c>
    </row>
    <row r="263" spans="1:10" x14ac:dyDescent="0.35">
      <c r="D263" s="1" t="s">
        <v>4</v>
      </c>
      <c r="E263" s="1">
        <v>114649.96799999999</v>
      </c>
      <c r="F263" s="1">
        <v>1349.0920000000001</v>
      </c>
      <c r="G263" s="1">
        <v>1161</v>
      </c>
      <c r="H263" s="1">
        <v>1572</v>
      </c>
    </row>
    <row r="264" spans="1:10" x14ac:dyDescent="0.35">
      <c r="D264" s="1" t="s">
        <v>4</v>
      </c>
      <c r="E264" s="1">
        <v>132507.859</v>
      </c>
      <c r="F264" s="1">
        <v>1375.2260000000001</v>
      </c>
      <c r="G264" s="1">
        <v>1119</v>
      </c>
      <c r="H264" s="1">
        <v>1654</v>
      </c>
    </row>
    <row r="265" spans="1:10" x14ac:dyDescent="0.35">
      <c r="D265" s="1" t="s">
        <v>4</v>
      </c>
      <c r="E265" s="1">
        <v>126623.659</v>
      </c>
      <c r="F265" s="1">
        <v>1419.5150000000001</v>
      </c>
      <c r="G265" s="1">
        <v>1198</v>
      </c>
      <c r="H265" s="1">
        <v>1671</v>
      </c>
    </row>
    <row r="266" spans="1:10" x14ac:dyDescent="0.35">
      <c r="D266" s="1" t="s">
        <v>4</v>
      </c>
      <c r="E266" s="1">
        <v>81896.485000000001</v>
      </c>
      <c r="F266" s="1">
        <v>1396.932</v>
      </c>
      <c r="G266" s="1">
        <v>1209</v>
      </c>
      <c r="H266" s="1">
        <v>1569</v>
      </c>
    </row>
    <row r="267" spans="1:10" x14ac:dyDescent="0.35">
      <c r="A267" t="s">
        <v>224</v>
      </c>
      <c r="B267" s="2">
        <v>0.72013888888888899</v>
      </c>
      <c r="C267" s="2">
        <f>B267+$P$2</f>
        <v>0.80347222222222237</v>
      </c>
      <c r="D267" s="1" t="s">
        <v>3</v>
      </c>
      <c r="E267" s="1">
        <v>2626.7420000000002</v>
      </c>
      <c r="F267" s="1">
        <v>2656.3609999999999</v>
      </c>
      <c r="G267" s="1">
        <v>1788</v>
      </c>
      <c r="H267" s="1">
        <v>3826</v>
      </c>
      <c r="I267">
        <f>AVERAGE(F268:F271)</f>
        <v>1771.7357500000001</v>
      </c>
      <c r="J267">
        <f>F267-I267</f>
        <v>884.62524999999982</v>
      </c>
    </row>
    <row r="268" spans="1:10" x14ac:dyDescent="0.35">
      <c r="D268" s="1" t="s">
        <v>4</v>
      </c>
      <c r="E268" s="1">
        <v>82809.167000000001</v>
      </c>
      <c r="F268" s="1">
        <v>1721.7470000000001</v>
      </c>
      <c r="G268" s="1">
        <v>1541</v>
      </c>
      <c r="H268" s="1">
        <v>1936</v>
      </c>
    </row>
    <row r="269" spans="1:10" x14ac:dyDescent="0.35">
      <c r="D269" s="1" t="s">
        <v>4</v>
      </c>
      <c r="E269" s="1">
        <v>148502.46100000001</v>
      </c>
      <c r="F269" s="1">
        <v>1753.8869999999999</v>
      </c>
      <c r="G269" s="1">
        <v>1409</v>
      </c>
      <c r="H269" s="1">
        <v>2053</v>
      </c>
    </row>
    <row r="270" spans="1:10" x14ac:dyDescent="0.35">
      <c r="D270" s="1" t="s">
        <v>4</v>
      </c>
      <c r="E270" s="1">
        <v>122779.183</v>
      </c>
      <c r="F270" s="1">
        <v>1806.098</v>
      </c>
      <c r="G270" s="1">
        <v>1549</v>
      </c>
      <c r="H270" s="1">
        <v>2076</v>
      </c>
    </row>
    <row r="271" spans="1:10" x14ac:dyDescent="0.35">
      <c r="D271" s="1" t="s">
        <v>4</v>
      </c>
      <c r="E271" s="1">
        <v>118960.266</v>
      </c>
      <c r="F271" s="1">
        <v>1805.211</v>
      </c>
      <c r="G271" s="1">
        <v>1606</v>
      </c>
      <c r="H271" s="1">
        <v>2042</v>
      </c>
    </row>
    <row r="272" spans="1:10" x14ac:dyDescent="0.35">
      <c r="A272" t="s">
        <v>225</v>
      </c>
      <c r="B272" s="2">
        <v>0.72083333333333333</v>
      </c>
      <c r="C272" s="2">
        <f>B272+$P$2</f>
        <v>0.8041666666666667</v>
      </c>
      <c r="D272" s="1" t="s">
        <v>3</v>
      </c>
      <c r="E272" s="1">
        <v>1718.183</v>
      </c>
      <c r="F272" s="1">
        <v>1940.6559999999999</v>
      </c>
      <c r="G272" s="1">
        <v>1751</v>
      </c>
      <c r="H272" s="1">
        <v>2165</v>
      </c>
      <c r="I272">
        <f>AVERAGE(F273:F276)</f>
        <v>1733.9659999999999</v>
      </c>
      <c r="J272">
        <f>F272-I272</f>
        <v>206.69000000000005</v>
      </c>
    </row>
    <row r="273" spans="1:10" x14ac:dyDescent="0.35">
      <c r="D273" s="1" t="s">
        <v>4</v>
      </c>
      <c r="E273" s="1">
        <v>111615.11599999999</v>
      </c>
      <c r="F273" s="1">
        <v>1703.96</v>
      </c>
      <c r="G273" s="1">
        <v>1491</v>
      </c>
      <c r="H273" s="1">
        <v>1973</v>
      </c>
    </row>
    <row r="274" spans="1:10" x14ac:dyDescent="0.35">
      <c r="D274" s="1" t="s">
        <v>4</v>
      </c>
      <c r="E274" s="1">
        <v>132336.37</v>
      </c>
      <c r="F274" s="1">
        <v>1711.8520000000001</v>
      </c>
      <c r="G274" s="1">
        <v>1417</v>
      </c>
      <c r="H274" s="1">
        <v>2040</v>
      </c>
    </row>
    <row r="275" spans="1:10" x14ac:dyDescent="0.35">
      <c r="D275" s="1" t="s">
        <v>4</v>
      </c>
      <c r="E275" s="1">
        <v>155500.511</v>
      </c>
      <c r="F275" s="1">
        <v>1755.6769999999999</v>
      </c>
      <c r="G275" s="1">
        <v>1369</v>
      </c>
      <c r="H275" s="1">
        <v>2080</v>
      </c>
    </row>
    <row r="276" spans="1:10" x14ac:dyDescent="0.35">
      <c r="D276" s="1" t="s">
        <v>4</v>
      </c>
      <c r="E276" s="1">
        <v>95159.638000000006</v>
      </c>
      <c r="F276" s="1">
        <v>1764.375</v>
      </c>
      <c r="G276" s="1">
        <v>1574</v>
      </c>
      <c r="H276" s="1">
        <v>1977</v>
      </c>
    </row>
    <row r="277" spans="1:10" x14ac:dyDescent="0.35">
      <c r="A277" t="s">
        <v>226</v>
      </c>
      <c r="B277" s="2">
        <v>0.72083333333333333</v>
      </c>
      <c r="C277" s="2">
        <f>B277+$P$2</f>
        <v>0.8041666666666667</v>
      </c>
      <c r="D277" s="1" t="s">
        <v>3</v>
      </c>
      <c r="E277" s="1">
        <v>1748.6880000000001</v>
      </c>
      <c r="F277" s="1">
        <v>1930.94</v>
      </c>
      <c r="G277" s="1">
        <v>1730</v>
      </c>
      <c r="H277" s="1">
        <v>2148</v>
      </c>
      <c r="I277">
        <f>AVERAGE(F278:F281)</f>
        <v>1795.1567499999999</v>
      </c>
      <c r="J277">
        <f>F277-I277</f>
        <v>135.78325000000018</v>
      </c>
    </row>
    <row r="278" spans="1:10" x14ac:dyDescent="0.35">
      <c r="D278" s="1" t="s">
        <v>4</v>
      </c>
      <c r="E278" s="1">
        <v>156423.91099999999</v>
      </c>
      <c r="F278" s="1">
        <v>1753.163</v>
      </c>
      <c r="G278" s="1">
        <v>1489</v>
      </c>
      <c r="H278" s="1">
        <v>2054</v>
      </c>
    </row>
    <row r="279" spans="1:10" x14ac:dyDescent="0.35">
      <c r="D279" s="1" t="s">
        <v>4</v>
      </c>
      <c r="E279" s="1">
        <v>103527.948</v>
      </c>
      <c r="F279" s="1">
        <v>1822.42</v>
      </c>
      <c r="G279" s="1">
        <v>1541</v>
      </c>
      <c r="H279" s="1">
        <v>2118</v>
      </c>
    </row>
    <row r="280" spans="1:10" x14ac:dyDescent="0.35">
      <c r="D280" s="1" t="s">
        <v>4</v>
      </c>
      <c r="E280" s="1">
        <v>96396.334000000003</v>
      </c>
      <c r="F280" s="1">
        <v>1819.3969999999999</v>
      </c>
      <c r="G280" s="1">
        <v>1543</v>
      </c>
      <c r="H280" s="1">
        <v>2103</v>
      </c>
    </row>
    <row r="281" spans="1:10" x14ac:dyDescent="0.35">
      <c r="D281" s="1" t="s">
        <v>4</v>
      </c>
      <c r="E281" s="1">
        <v>63026.976999999999</v>
      </c>
      <c r="F281" s="1">
        <v>1785.6469999999999</v>
      </c>
      <c r="G281" s="1">
        <v>1607</v>
      </c>
      <c r="H281" s="1">
        <v>1976</v>
      </c>
    </row>
    <row r="282" spans="1:10" x14ac:dyDescent="0.35">
      <c r="A282" t="s">
        <v>227</v>
      </c>
      <c r="B282" s="2">
        <v>0.72083333333333333</v>
      </c>
      <c r="C282" s="2">
        <f>B282+$P$2</f>
        <v>0.8041666666666667</v>
      </c>
      <c r="D282" s="1" t="s">
        <v>3</v>
      </c>
      <c r="E282" s="1">
        <v>1219.3820000000001</v>
      </c>
      <c r="F282" s="1">
        <v>2013.625</v>
      </c>
      <c r="G282" s="1">
        <v>1819</v>
      </c>
      <c r="H282" s="1">
        <v>2231</v>
      </c>
      <c r="I282">
        <f>AVERAGE(F283:F286)</f>
        <v>1766.2152500000002</v>
      </c>
      <c r="J282">
        <f>F282-I282</f>
        <v>247.4097499999998</v>
      </c>
    </row>
    <row r="283" spans="1:10" x14ac:dyDescent="0.35">
      <c r="D283" s="1" t="s">
        <v>4</v>
      </c>
      <c r="E283" s="1">
        <v>118360.88</v>
      </c>
      <c r="F283" s="1">
        <v>1723.6559999999999</v>
      </c>
      <c r="G283" s="1">
        <v>1498</v>
      </c>
      <c r="H283" s="1">
        <v>2004</v>
      </c>
    </row>
    <row r="284" spans="1:10" x14ac:dyDescent="0.35">
      <c r="D284" s="1" t="s">
        <v>4</v>
      </c>
      <c r="E284" s="1">
        <v>141560.47399999999</v>
      </c>
      <c r="F284" s="1">
        <v>1717.6610000000001</v>
      </c>
      <c r="G284" s="1">
        <v>1405</v>
      </c>
      <c r="H284" s="1">
        <v>2055</v>
      </c>
    </row>
    <row r="285" spans="1:10" x14ac:dyDescent="0.35">
      <c r="D285" s="1" t="s">
        <v>4</v>
      </c>
      <c r="E285" s="1">
        <v>129942.12699999999</v>
      </c>
      <c r="F285" s="1">
        <v>1790.0329999999999</v>
      </c>
      <c r="G285" s="1">
        <v>1514</v>
      </c>
      <c r="H285" s="1">
        <v>2098</v>
      </c>
    </row>
    <row r="286" spans="1:10" x14ac:dyDescent="0.35">
      <c r="D286" s="1" t="s">
        <v>4</v>
      </c>
      <c r="E286" s="1">
        <v>140102.821</v>
      </c>
      <c r="F286" s="1">
        <v>1833.511</v>
      </c>
      <c r="G286" s="1">
        <v>1616</v>
      </c>
      <c r="H286" s="1">
        <v>2099</v>
      </c>
    </row>
    <row r="287" spans="1:10" x14ac:dyDescent="0.35">
      <c r="A287" t="s">
        <v>228</v>
      </c>
      <c r="B287" s="2">
        <v>0.72083333333333333</v>
      </c>
      <c r="C287" s="2">
        <f>B287+$P$2</f>
        <v>0.8041666666666667</v>
      </c>
      <c r="D287" s="1" t="s">
        <v>3</v>
      </c>
      <c r="E287" s="1">
        <v>1362.8389999999999</v>
      </c>
      <c r="F287" s="1">
        <v>1724.662</v>
      </c>
      <c r="G287" s="1">
        <v>1524</v>
      </c>
      <c r="H287" s="1">
        <v>1952</v>
      </c>
      <c r="I287">
        <f>AVERAGE(F288:F291)</f>
        <v>1607.6862499999997</v>
      </c>
      <c r="J287">
        <f>F287-I287</f>
        <v>116.97575000000029</v>
      </c>
    </row>
    <row r="288" spans="1:10" x14ac:dyDescent="0.35">
      <c r="D288" s="1" t="s">
        <v>4</v>
      </c>
      <c r="E288" s="1">
        <v>124337.42</v>
      </c>
      <c r="F288" s="1">
        <v>1561.992</v>
      </c>
      <c r="G288" s="1">
        <v>1358</v>
      </c>
      <c r="H288" s="1">
        <v>1824</v>
      </c>
    </row>
    <row r="289" spans="1:10" x14ac:dyDescent="0.35">
      <c r="D289" s="1" t="s">
        <v>4</v>
      </c>
      <c r="E289" s="1">
        <v>147166.829</v>
      </c>
      <c r="F289" s="1">
        <v>1603.979</v>
      </c>
      <c r="G289" s="1">
        <v>1319</v>
      </c>
      <c r="H289" s="1">
        <v>1913</v>
      </c>
    </row>
    <row r="290" spans="1:10" x14ac:dyDescent="0.35">
      <c r="D290" s="1" t="s">
        <v>4</v>
      </c>
      <c r="E290" s="1">
        <v>115268.31600000001</v>
      </c>
      <c r="F290" s="1">
        <v>1622.2049999999999</v>
      </c>
      <c r="G290" s="1">
        <v>1372</v>
      </c>
      <c r="H290" s="1">
        <v>1925</v>
      </c>
    </row>
    <row r="291" spans="1:10" x14ac:dyDescent="0.35">
      <c r="D291" s="1" t="s">
        <v>4</v>
      </c>
      <c r="E291" s="1">
        <v>85811.865000000005</v>
      </c>
      <c r="F291" s="1">
        <v>1642.569</v>
      </c>
      <c r="G291" s="1">
        <v>1461</v>
      </c>
      <c r="H291" s="1">
        <v>1882</v>
      </c>
    </row>
    <row r="292" spans="1:10" x14ac:dyDescent="0.35">
      <c r="A292" t="s">
        <v>229</v>
      </c>
      <c r="B292" s="2">
        <v>0.72083333333333333</v>
      </c>
      <c r="C292" s="2">
        <f>B292+$P$2</f>
        <v>0.8041666666666667</v>
      </c>
      <c r="D292" s="1" t="s">
        <v>3</v>
      </c>
      <c r="E292" s="1">
        <v>1638.21</v>
      </c>
      <c r="F292" s="1">
        <v>1733.164</v>
      </c>
      <c r="G292" s="1">
        <v>1511</v>
      </c>
      <c r="H292" s="1">
        <v>3349</v>
      </c>
      <c r="I292">
        <f>AVERAGE(F293:F296)</f>
        <v>1511.7645000000002</v>
      </c>
      <c r="J292">
        <f>F292-I292</f>
        <v>221.39949999999976</v>
      </c>
    </row>
    <row r="293" spans="1:10" x14ac:dyDescent="0.35">
      <c r="D293" s="1" t="s">
        <v>4</v>
      </c>
      <c r="E293" s="1">
        <v>154286.9</v>
      </c>
      <c r="F293" s="1">
        <v>1480.7629999999999</v>
      </c>
      <c r="G293" s="1">
        <v>1270</v>
      </c>
      <c r="H293" s="1">
        <v>1762</v>
      </c>
    </row>
    <row r="294" spans="1:10" x14ac:dyDescent="0.35">
      <c r="D294" s="1" t="s">
        <v>4</v>
      </c>
      <c r="E294" s="1">
        <v>105775.43700000001</v>
      </c>
      <c r="F294" s="1">
        <v>1479.348</v>
      </c>
      <c r="G294" s="1">
        <v>1237</v>
      </c>
      <c r="H294" s="1">
        <v>1780</v>
      </c>
    </row>
    <row r="295" spans="1:10" x14ac:dyDescent="0.35">
      <c r="D295" s="1" t="s">
        <v>4</v>
      </c>
      <c r="E295" s="1">
        <v>109429.462</v>
      </c>
      <c r="F295" s="1">
        <v>1538.8910000000001</v>
      </c>
      <c r="G295" s="1">
        <v>1315</v>
      </c>
      <c r="H295" s="1">
        <v>1779</v>
      </c>
    </row>
    <row r="296" spans="1:10" x14ac:dyDescent="0.35">
      <c r="D296" s="1" t="s">
        <v>4</v>
      </c>
      <c r="E296" s="1">
        <v>114448.799</v>
      </c>
      <c r="F296" s="1">
        <v>1548.056</v>
      </c>
      <c r="G296" s="1">
        <v>1334</v>
      </c>
      <c r="H296" s="1">
        <v>1781</v>
      </c>
    </row>
    <row r="297" spans="1:10" x14ac:dyDescent="0.35">
      <c r="A297" t="s">
        <v>230</v>
      </c>
      <c r="B297" s="2">
        <v>0.72152777777777777</v>
      </c>
      <c r="C297" s="2">
        <f>B297+$P$2</f>
        <v>0.80486111111111114</v>
      </c>
      <c r="D297" s="1" t="s">
        <v>3</v>
      </c>
      <c r="E297" s="1">
        <v>1618.423</v>
      </c>
      <c r="F297" s="1">
        <v>1973.086</v>
      </c>
      <c r="G297" s="1">
        <v>1734</v>
      </c>
      <c r="H297" s="1">
        <v>2177</v>
      </c>
      <c r="I297">
        <f>AVERAGE(F298:F301)</f>
        <v>1789.0912499999999</v>
      </c>
      <c r="J297">
        <f>F297-I297</f>
        <v>183.99475000000007</v>
      </c>
    </row>
    <row r="298" spans="1:10" x14ac:dyDescent="0.35">
      <c r="D298" s="1" t="s">
        <v>4</v>
      </c>
      <c r="E298" s="1">
        <v>87261.273000000001</v>
      </c>
      <c r="F298" s="1">
        <v>1702.433</v>
      </c>
      <c r="G298" s="1">
        <v>1497</v>
      </c>
      <c r="H298" s="1">
        <v>1955</v>
      </c>
    </row>
    <row r="299" spans="1:10" x14ac:dyDescent="0.35">
      <c r="D299" s="1" t="s">
        <v>4</v>
      </c>
      <c r="E299" s="1">
        <v>119019.62699999999</v>
      </c>
      <c r="F299" s="1">
        <v>1803.944</v>
      </c>
      <c r="G299" s="1">
        <v>1535</v>
      </c>
      <c r="H299" s="1">
        <v>2113</v>
      </c>
    </row>
    <row r="300" spans="1:10" x14ac:dyDescent="0.35">
      <c r="D300" s="1" t="s">
        <v>4</v>
      </c>
      <c r="E300" s="1">
        <v>178875.71599999999</v>
      </c>
      <c r="F300" s="1">
        <v>1879.377</v>
      </c>
      <c r="G300" s="1">
        <v>1583</v>
      </c>
      <c r="H300" s="1">
        <v>2176</v>
      </c>
    </row>
    <row r="301" spans="1:10" x14ac:dyDescent="0.35">
      <c r="D301" s="1" t="s">
        <v>4</v>
      </c>
      <c r="E301" s="1">
        <v>108705.58199999999</v>
      </c>
      <c r="F301" s="1">
        <v>1770.6110000000001</v>
      </c>
      <c r="G301" s="1">
        <v>1554</v>
      </c>
      <c r="H301" s="1">
        <v>2031</v>
      </c>
    </row>
    <row r="302" spans="1:10" x14ac:dyDescent="0.35">
      <c r="A302" t="s">
        <v>231</v>
      </c>
      <c r="B302" s="2">
        <v>0.72152777777777777</v>
      </c>
      <c r="C302" s="2">
        <f>B302+$P$2</f>
        <v>0.80486111111111114</v>
      </c>
      <c r="D302" s="1" t="s">
        <v>3</v>
      </c>
      <c r="E302" s="1">
        <v>2818.8429999999998</v>
      </c>
      <c r="F302" s="1">
        <v>3734.2959999999998</v>
      </c>
      <c r="G302" s="1">
        <v>1994</v>
      </c>
      <c r="H302" s="1">
        <v>7363</v>
      </c>
      <c r="I302">
        <f>AVERAGE(F303:F306)</f>
        <v>1868.12275</v>
      </c>
      <c r="J302">
        <f>F302-I302</f>
        <v>1866.1732499999998</v>
      </c>
    </row>
    <row r="303" spans="1:10" x14ac:dyDescent="0.35">
      <c r="D303" s="1" t="s">
        <v>4</v>
      </c>
      <c r="E303" s="1">
        <v>89454.346999999994</v>
      </c>
      <c r="F303" s="1">
        <v>1818.5039999999999</v>
      </c>
      <c r="G303" s="1">
        <v>1620</v>
      </c>
      <c r="H303" s="1">
        <v>2058</v>
      </c>
    </row>
    <row r="304" spans="1:10" x14ac:dyDescent="0.35">
      <c r="D304" s="1" t="s">
        <v>4</v>
      </c>
      <c r="E304" s="1">
        <v>125074.49099999999</v>
      </c>
      <c r="F304" s="1">
        <v>1871.056</v>
      </c>
      <c r="G304" s="1">
        <v>1579</v>
      </c>
      <c r="H304" s="1">
        <v>2196</v>
      </c>
    </row>
    <row r="305" spans="4:8" x14ac:dyDescent="0.35">
      <c r="D305" s="1" t="s">
        <v>4</v>
      </c>
      <c r="E305" s="1">
        <v>141982.59899999999</v>
      </c>
      <c r="F305" s="1">
        <v>1903.491</v>
      </c>
      <c r="G305" s="1">
        <v>1603</v>
      </c>
      <c r="H305" s="1">
        <v>2221</v>
      </c>
    </row>
    <row r="306" spans="4:8" x14ac:dyDescent="0.35">
      <c r="D306" s="1" t="s">
        <v>4</v>
      </c>
      <c r="E306" s="1">
        <v>77367.703999999998</v>
      </c>
      <c r="F306" s="1">
        <v>1879.44</v>
      </c>
      <c r="G306" s="1">
        <v>1669</v>
      </c>
      <c r="H306" s="1">
        <v>2096</v>
      </c>
    </row>
    <row r="307" spans="4:8" x14ac:dyDescent="0.35">
      <c r="D307" s="1"/>
    </row>
    <row r="308" spans="4:8" x14ac:dyDescent="0.35">
      <c r="D308" s="1"/>
    </row>
    <row r="309" spans="4:8" x14ac:dyDescent="0.35">
      <c r="D309" s="1"/>
    </row>
    <row r="310" spans="4:8" x14ac:dyDescent="0.35">
      <c r="D310" s="1"/>
    </row>
    <row r="311" spans="4:8" x14ac:dyDescent="0.35">
      <c r="D311" s="1"/>
    </row>
    <row r="312" spans="4:8" x14ac:dyDescent="0.35">
      <c r="D312" s="1"/>
    </row>
    <row r="313" spans="4:8" x14ac:dyDescent="0.35">
      <c r="D313" s="1"/>
    </row>
    <row r="314" spans="4:8" x14ac:dyDescent="0.35">
      <c r="D314" s="1"/>
    </row>
    <row r="315" spans="4:8" x14ac:dyDescent="0.35">
      <c r="D315" s="1"/>
    </row>
    <row r="316" spans="4:8" x14ac:dyDescent="0.35">
      <c r="D316" s="1"/>
    </row>
    <row r="317" spans="4:8" x14ac:dyDescent="0.35">
      <c r="D317" s="1"/>
    </row>
    <row r="318" spans="4:8" x14ac:dyDescent="0.35">
      <c r="D318" s="1"/>
    </row>
    <row r="319" spans="4:8" x14ac:dyDescent="0.35">
      <c r="D319" s="1"/>
    </row>
    <row r="320" spans="4:8" x14ac:dyDescent="0.35">
      <c r="D320" s="1"/>
    </row>
    <row r="321" spans="4:4" x14ac:dyDescent="0.35">
      <c r="D321" s="1"/>
    </row>
    <row r="322" spans="4:4" x14ac:dyDescent="0.35">
      <c r="D322" s="1"/>
    </row>
    <row r="323" spans="4:4" x14ac:dyDescent="0.35">
      <c r="D323" s="1"/>
    </row>
    <row r="324" spans="4:4" x14ac:dyDescent="0.35">
      <c r="D324" s="1"/>
    </row>
    <row r="325" spans="4:4" x14ac:dyDescent="0.35">
      <c r="D325" s="1"/>
    </row>
    <row r="326" spans="4:4" x14ac:dyDescent="0.35">
      <c r="D326" s="1"/>
    </row>
    <row r="327" spans="4:4" x14ac:dyDescent="0.35">
      <c r="D327" s="1"/>
    </row>
    <row r="328" spans="4:4" x14ac:dyDescent="0.35">
      <c r="D328" s="1"/>
    </row>
    <row r="329" spans="4:4" x14ac:dyDescent="0.35">
      <c r="D329" s="1"/>
    </row>
    <row r="330" spans="4:4" x14ac:dyDescent="0.35">
      <c r="D330" s="1"/>
    </row>
    <row r="331" spans="4:4" x14ac:dyDescent="0.35">
      <c r="D331" s="1"/>
    </row>
    <row r="332" spans="4:4" x14ac:dyDescent="0.35">
      <c r="D332" s="1"/>
    </row>
    <row r="333" spans="4:4" x14ac:dyDescent="0.35">
      <c r="D333" s="1"/>
    </row>
    <row r="334" spans="4:4" x14ac:dyDescent="0.35">
      <c r="D334" s="1"/>
    </row>
    <row r="335" spans="4:4" x14ac:dyDescent="0.35">
      <c r="D335" s="1"/>
    </row>
    <row r="336" spans="4:4" x14ac:dyDescent="0.35">
      <c r="D336" s="1"/>
    </row>
    <row r="337" spans="4:4" x14ac:dyDescent="0.35">
      <c r="D337" s="1"/>
    </row>
    <row r="338" spans="4:4" x14ac:dyDescent="0.35">
      <c r="D338" s="1"/>
    </row>
    <row r="339" spans="4:4" x14ac:dyDescent="0.35">
      <c r="D339" s="1"/>
    </row>
    <row r="340" spans="4:4" x14ac:dyDescent="0.35">
      <c r="D340" s="1"/>
    </row>
    <row r="341" spans="4:4" x14ac:dyDescent="0.35">
      <c r="D341" s="1"/>
    </row>
    <row r="342" spans="4:4" x14ac:dyDescent="0.35">
      <c r="D342" s="1"/>
    </row>
    <row r="343" spans="4:4" x14ac:dyDescent="0.35">
      <c r="D343" s="1"/>
    </row>
    <row r="344" spans="4:4" x14ac:dyDescent="0.35">
      <c r="D344" s="1"/>
    </row>
    <row r="345" spans="4:4" x14ac:dyDescent="0.35">
      <c r="D345" s="1"/>
    </row>
    <row r="346" spans="4:4" x14ac:dyDescent="0.35">
      <c r="D346" s="1"/>
    </row>
    <row r="347" spans="4:4" x14ac:dyDescent="0.35">
      <c r="D347" s="1"/>
    </row>
    <row r="348" spans="4:4" x14ac:dyDescent="0.35">
      <c r="D348" s="1"/>
    </row>
    <row r="349" spans="4:4" x14ac:dyDescent="0.35">
      <c r="D349" s="1"/>
    </row>
    <row r="350" spans="4:4" x14ac:dyDescent="0.35">
      <c r="D350" s="1"/>
    </row>
    <row r="351" spans="4:4" x14ac:dyDescent="0.35">
      <c r="D351" s="1"/>
    </row>
    <row r="352" spans="4:4" x14ac:dyDescent="0.35">
      <c r="D352" s="1"/>
    </row>
    <row r="353" spans="4:4" x14ac:dyDescent="0.35">
      <c r="D353" s="1"/>
    </row>
    <row r="354" spans="4:4" x14ac:dyDescent="0.35">
      <c r="D354" s="1"/>
    </row>
    <row r="355" spans="4:4" x14ac:dyDescent="0.35">
      <c r="D355" s="1"/>
    </row>
    <row r="356" spans="4:4" x14ac:dyDescent="0.35">
      <c r="D356" s="1"/>
    </row>
    <row r="357" spans="4:4" x14ac:dyDescent="0.35">
      <c r="D357" s="1"/>
    </row>
    <row r="358" spans="4:4" x14ac:dyDescent="0.35">
      <c r="D358" s="1"/>
    </row>
    <row r="359" spans="4:4" x14ac:dyDescent="0.35">
      <c r="D359" s="1"/>
    </row>
    <row r="360" spans="4:4" x14ac:dyDescent="0.35">
      <c r="D360" s="1"/>
    </row>
    <row r="361" spans="4:4" x14ac:dyDescent="0.35">
      <c r="D361" s="1"/>
    </row>
    <row r="362" spans="4:4" x14ac:dyDescent="0.35">
      <c r="D362" s="1"/>
    </row>
    <row r="363" spans="4:4" x14ac:dyDescent="0.35">
      <c r="D363" s="1"/>
    </row>
    <row r="364" spans="4:4" x14ac:dyDescent="0.35">
      <c r="D364" s="1"/>
    </row>
    <row r="365" spans="4:4" x14ac:dyDescent="0.35">
      <c r="D365" s="1"/>
    </row>
    <row r="366" spans="4:4" x14ac:dyDescent="0.35">
      <c r="D366" s="1"/>
    </row>
    <row r="367" spans="4:4" x14ac:dyDescent="0.35">
      <c r="D367" s="1"/>
    </row>
    <row r="368" spans="4:4" x14ac:dyDescent="0.35">
      <c r="D368" s="1"/>
    </row>
    <row r="369" spans="4:4" x14ac:dyDescent="0.35">
      <c r="D369" s="1"/>
    </row>
    <row r="370" spans="4:4" x14ac:dyDescent="0.35">
      <c r="D370" s="1"/>
    </row>
    <row r="371" spans="4:4" x14ac:dyDescent="0.35">
      <c r="D371" s="1"/>
    </row>
    <row r="372" spans="4:4" x14ac:dyDescent="0.35">
      <c r="D372" s="1"/>
    </row>
    <row r="373" spans="4:4" x14ac:dyDescent="0.35">
      <c r="D373" s="1"/>
    </row>
    <row r="374" spans="4:4" x14ac:dyDescent="0.35">
      <c r="D374" s="1"/>
    </row>
    <row r="375" spans="4:4" x14ac:dyDescent="0.35">
      <c r="D375" s="1"/>
    </row>
    <row r="376" spans="4:4" x14ac:dyDescent="0.35">
      <c r="D376" s="1"/>
    </row>
    <row r="377" spans="4:4" x14ac:dyDescent="0.35">
      <c r="D377" s="1"/>
    </row>
    <row r="378" spans="4:4" x14ac:dyDescent="0.35">
      <c r="D378" s="1"/>
    </row>
    <row r="379" spans="4:4" x14ac:dyDescent="0.35">
      <c r="D379" s="1"/>
    </row>
    <row r="380" spans="4:4" x14ac:dyDescent="0.35">
      <c r="D380" s="1"/>
    </row>
    <row r="381" spans="4:4" x14ac:dyDescent="0.35">
      <c r="D381" s="1"/>
    </row>
    <row r="382" spans="4:4" x14ac:dyDescent="0.35">
      <c r="D382" s="1"/>
    </row>
    <row r="383" spans="4:4" x14ac:dyDescent="0.35">
      <c r="D383" s="1"/>
    </row>
    <row r="384" spans="4:4" x14ac:dyDescent="0.35">
      <c r="D384" s="1"/>
    </row>
    <row r="385" spans="4:4" x14ac:dyDescent="0.35">
      <c r="D385" s="1"/>
    </row>
    <row r="386" spans="4:4" x14ac:dyDescent="0.35">
      <c r="D386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B0ED1-2A05-49BF-9C6A-48E72BB62B2F}">
  <dimension ref="A1:F174"/>
  <sheetViews>
    <sheetView zoomScale="85" zoomScaleNormal="85" workbookViewId="0">
      <selection activeCell="E3" sqref="E3:F174"/>
    </sheetView>
  </sheetViews>
  <sheetFormatPr defaultRowHeight="14.5" x14ac:dyDescent="0.35"/>
  <cols>
    <col min="1" max="1" width="24.7265625" bestFit="1" customWidth="1"/>
    <col min="3" max="3" width="20.81640625" bestFit="1" customWidth="1"/>
    <col min="4" max="4" width="24" bestFit="1" customWidth="1"/>
    <col min="6" max="7" width="20.81640625" bestFit="1" customWidth="1"/>
    <col min="8" max="8" width="14.81640625" bestFit="1" customWidth="1"/>
    <col min="9" max="9" width="18.26953125" bestFit="1" customWidth="1"/>
  </cols>
  <sheetData>
    <row r="1" spans="1:6" x14ac:dyDescent="0.35">
      <c r="A1" s="11" t="s">
        <v>85</v>
      </c>
      <c r="B1" s="11"/>
      <c r="C1" s="11"/>
      <c r="D1" s="11" t="s">
        <v>87</v>
      </c>
      <c r="E1" s="11"/>
      <c r="F1" s="11"/>
    </row>
    <row r="2" spans="1:6" x14ac:dyDescent="0.35">
      <c r="A2" t="s">
        <v>89</v>
      </c>
      <c r="B2" t="s">
        <v>86</v>
      </c>
      <c r="C2" t="s">
        <v>88</v>
      </c>
      <c r="D2" t="s">
        <v>89</v>
      </c>
      <c r="E2" t="s">
        <v>86</v>
      </c>
      <c r="F2" t="s">
        <v>88</v>
      </c>
    </row>
    <row r="3" spans="1:6" x14ac:dyDescent="0.35">
      <c r="A3" t="s">
        <v>91</v>
      </c>
      <c r="B3" s="4">
        <v>0.47222222222222221</v>
      </c>
      <c r="C3">
        <v>2186.8020000000001</v>
      </c>
      <c r="D3" t="s">
        <v>171</v>
      </c>
      <c r="E3" s="2">
        <v>0.47430555555555554</v>
      </c>
      <c r="F3">
        <v>126.61525000000006</v>
      </c>
    </row>
    <row r="4" spans="1:6" x14ac:dyDescent="0.35">
      <c r="A4" t="s">
        <v>92</v>
      </c>
      <c r="B4" s="4">
        <v>0.47152777777777777</v>
      </c>
      <c r="C4">
        <v>2976.3440000000001</v>
      </c>
      <c r="D4" t="s">
        <v>172</v>
      </c>
      <c r="E4" s="2">
        <v>0.47499999999999998</v>
      </c>
      <c r="F4">
        <v>274.34249999999975</v>
      </c>
    </row>
    <row r="5" spans="1:6" x14ac:dyDescent="0.35">
      <c r="A5" t="s">
        <v>93</v>
      </c>
      <c r="B5" s="4">
        <v>0.47222222222222221</v>
      </c>
      <c r="C5">
        <v>3138.8527499999996</v>
      </c>
      <c r="D5" t="s">
        <v>173</v>
      </c>
      <c r="E5" s="2">
        <v>0.47569444444444442</v>
      </c>
      <c r="F5">
        <v>204.90200000000027</v>
      </c>
    </row>
    <row r="6" spans="1:6" x14ac:dyDescent="0.35">
      <c r="A6" t="s">
        <v>94</v>
      </c>
      <c r="B6" s="4">
        <v>0.47291666666666665</v>
      </c>
      <c r="C6">
        <v>973.78275000000008</v>
      </c>
      <c r="D6" t="s">
        <v>174</v>
      </c>
      <c r="E6" s="2">
        <v>0.47569444444444442</v>
      </c>
      <c r="F6">
        <v>211.50499999999988</v>
      </c>
    </row>
    <row r="7" spans="1:6" x14ac:dyDescent="0.35">
      <c r="A7" t="s">
        <v>95</v>
      </c>
      <c r="B7" s="4">
        <v>0.47291666666666665</v>
      </c>
      <c r="C7">
        <v>1425.52225</v>
      </c>
      <c r="D7" t="s">
        <v>175</v>
      </c>
      <c r="E7" s="2">
        <v>0.47569444444444442</v>
      </c>
      <c r="F7">
        <v>251.44800000000009</v>
      </c>
    </row>
    <row r="8" spans="1:6" x14ac:dyDescent="0.35">
      <c r="A8" t="s">
        <v>96</v>
      </c>
      <c r="B8" s="4">
        <v>0.47291666666666665</v>
      </c>
      <c r="C8">
        <v>1492.8865000000001</v>
      </c>
      <c r="D8" t="s">
        <v>176</v>
      </c>
      <c r="E8" s="2">
        <v>0.47638888888888886</v>
      </c>
      <c r="F8">
        <v>185.27800000000002</v>
      </c>
    </row>
    <row r="9" spans="1:6" x14ac:dyDescent="0.35">
      <c r="A9" t="s">
        <v>97</v>
      </c>
      <c r="B9" s="4">
        <v>0.47291666666666665</v>
      </c>
      <c r="C9">
        <v>3472.0690000000004</v>
      </c>
      <c r="D9" t="s">
        <v>177</v>
      </c>
      <c r="E9" s="2">
        <v>0.4770833333333333</v>
      </c>
      <c r="F9">
        <v>125.8142499999999</v>
      </c>
    </row>
    <row r="10" spans="1:6" x14ac:dyDescent="0.35">
      <c r="A10" t="s">
        <v>98</v>
      </c>
      <c r="B10" s="4">
        <v>0.47361111111111109</v>
      </c>
      <c r="C10">
        <v>485.59399999999982</v>
      </c>
      <c r="D10" t="s">
        <v>178</v>
      </c>
      <c r="E10" s="2">
        <v>0.4770833333333333</v>
      </c>
      <c r="F10">
        <v>184.51374999999985</v>
      </c>
    </row>
    <row r="11" spans="1:6" x14ac:dyDescent="0.35">
      <c r="A11" t="s">
        <v>99</v>
      </c>
      <c r="B11" s="4">
        <v>0.47361111111111109</v>
      </c>
      <c r="C11">
        <v>1414.9389999999999</v>
      </c>
      <c r="D11" t="s">
        <v>179</v>
      </c>
      <c r="E11" s="2">
        <v>0.51180555555555551</v>
      </c>
      <c r="F11">
        <v>218.44775000000004</v>
      </c>
    </row>
    <row r="12" spans="1:6" x14ac:dyDescent="0.35">
      <c r="A12" t="s">
        <v>168</v>
      </c>
      <c r="B12" s="4">
        <v>0.47361111111111109</v>
      </c>
      <c r="C12">
        <v>305.39499999999998</v>
      </c>
      <c r="D12" t="s">
        <v>180</v>
      </c>
      <c r="E12" s="2">
        <v>0.51250000000000007</v>
      </c>
      <c r="F12">
        <v>186.27300000000014</v>
      </c>
    </row>
    <row r="13" spans="1:6" x14ac:dyDescent="0.35">
      <c r="A13" t="s">
        <v>100</v>
      </c>
      <c r="B13" s="4">
        <v>0.47361111111111109</v>
      </c>
      <c r="C13">
        <v>1122.4764999999998</v>
      </c>
      <c r="D13" t="s">
        <v>181</v>
      </c>
      <c r="E13" s="2">
        <v>0.51250000000000007</v>
      </c>
      <c r="F13">
        <v>177.02749999999992</v>
      </c>
    </row>
    <row r="14" spans="1:6" x14ac:dyDescent="0.35">
      <c r="A14" t="s">
        <v>101</v>
      </c>
      <c r="B14" s="4">
        <v>0.50972222222222219</v>
      </c>
      <c r="C14">
        <v>311.67099999999982</v>
      </c>
      <c r="D14" t="s">
        <v>182</v>
      </c>
      <c r="E14" s="2">
        <v>0.51250000000000007</v>
      </c>
      <c r="F14">
        <v>245.1422500000001</v>
      </c>
    </row>
    <row r="15" spans="1:6" x14ac:dyDescent="0.35">
      <c r="A15" t="s">
        <v>102</v>
      </c>
      <c r="B15" s="4">
        <v>0.50972222222222219</v>
      </c>
      <c r="C15">
        <v>2973.5145000000002</v>
      </c>
      <c r="D15" t="s">
        <v>183</v>
      </c>
      <c r="E15" s="2">
        <v>0.5131944444444444</v>
      </c>
      <c r="F15">
        <v>212.83224999999993</v>
      </c>
    </row>
    <row r="16" spans="1:6" x14ac:dyDescent="0.35">
      <c r="A16" t="s">
        <v>103</v>
      </c>
      <c r="B16" s="4">
        <v>0.51041666666666663</v>
      </c>
      <c r="C16">
        <v>1480.63275</v>
      </c>
      <c r="D16" t="s">
        <v>184</v>
      </c>
      <c r="E16" s="2">
        <v>0.5131944444444444</v>
      </c>
      <c r="F16">
        <v>258.80224999999996</v>
      </c>
    </row>
    <row r="17" spans="1:6" x14ac:dyDescent="0.35">
      <c r="A17" t="s">
        <v>104</v>
      </c>
      <c r="B17" s="4">
        <v>0.51041666666666663</v>
      </c>
      <c r="C17">
        <v>3740.88175</v>
      </c>
      <c r="D17" t="s">
        <v>185</v>
      </c>
      <c r="E17" s="2">
        <v>0.51388888888888895</v>
      </c>
      <c r="F17">
        <v>246.43675000000007</v>
      </c>
    </row>
    <row r="18" spans="1:6" x14ac:dyDescent="0.35">
      <c r="A18" t="s">
        <v>105</v>
      </c>
      <c r="B18" s="4">
        <v>0.51041666666666663</v>
      </c>
      <c r="C18">
        <v>4604.0262500000008</v>
      </c>
      <c r="D18" t="s">
        <v>186</v>
      </c>
      <c r="E18" s="2">
        <v>0.51388888888888895</v>
      </c>
      <c r="F18">
        <v>223.0307499999999</v>
      </c>
    </row>
    <row r="19" spans="1:6" x14ac:dyDescent="0.35">
      <c r="A19" t="s">
        <v>106</v>
      </c>
      <c r="B19" s="4">
        <v>0.51041666666666663</v>
      </c>
      <c r="C19">
        <v>2149.9094999999998</v>
      </c>
      <c r="D19" t="s">
        <v>187</v>
      </c>
      <c r="E19" s="2">
        <v>0.51458333333333328</v>
      </c>
      <c r="F19">
        <v>198.9820000000002</v>
      </c>
    </row>
    <row r="20" spans="1:6" x14ac:dyDescent="0.35">
      <c r="A20" t="s">
        <v>107</v>
      </c>
      <c r="B20" s="4">
        <v>0.51041666666666663</v>
      </c>
      <c r="C20">
        <v>4215.4935000000005</v>
      </c>
      <c r="D20" t="s">
        <v>188</v>
      </c>
      <c r="E20" s="2">
        <v>0.56458333333333333</v>
      </c>
      <c r="F20">
        <v>218.20000000000005</v>
      </c>
    </row>
    <row r="21" spans="1:6" x14ac:dyDescent="0.35">
      <c r="A21" t="s">
        <v>108</v>
      </c>
      <c r="B21" s="4">
        <v>0.51111111111111118</v>
      </c>
      <c r="C21">
        <v>4003.0232499999997</v>
      </c>
      <c r="D21" t="s">
        <v>189</v>
      </c>
      <c r="E21" s="2">
        <v>0.56458333333333333</v>
      </c>
      <c r="F21">
        <v>231.84550000000013</v>
      </c>
    </row>
    <row r="22" spans="1:6" x14ac:dyDescent="0.35">
      <c r="A22" t="s">
        <v>109</v>
      </c>
      <c r="B22" s="4">
        <v>0.51111111111111118</v>
      </c>
      <c r="C22">
        <v>3470.8292499999998</v>
      </c>
      <c r="D22" t="s">
        <v>190</v>
      </c>
      <c r="E22" s="2">
        <v>0.56458333333333333</v>
      </c>
      <c r="F22">
        <v>169.76900000000023</v>
      </c>
    </row>
    <row r="23" spans="1:6" x14ac:dyDescent="0.35">
      <c r="A23" t="s">
        <v>110</v>
      </c>
      <c r="B23" s="4">
        <v>0.51111111111111118</v>
      </c>
      <c r="C23">
        <v>3963.3867500000001</v>
      </c>
      <c r="D23" t="s">
        <v>191</v>
      </c>
      <c r="E23" s="2">
        <v>0.56458333333333333</v>
      </c>
      <c r="F23">
        <v>229.21300000000019</v>
      </c>
    </row>
    <row r="24" spans="1:6" x14ac:dyDescent="0.35">
      <c r="A24" t="s">
        <v>111</v>
      </c>
      <c r="B24" s="4">
        <v>0.56180555555555556</v>
      </c>
      <c r="C24">
        <v>4510.9392500000004</v>
      </c>
      <c r="D24" t="s">
        <v>192</v>
      </c>
      <c r="E24" s="2">
        <v>0.56527777777777777</v>
      </c>
      <c r="F24">
        <v>160.69924999999989</v>
      </c>
    </row>
    <row r="25" spans="1:6" x14ac:dyDescent="0.35">
      <c r="A25" t="s">
        <v>112</v>
      </c>
      <c r="B25" s="4">
        <v>0.56180555555555556</v>
      </c>
      <c r="C25">
        <v>4351.442</v>
      </c>
      <c r="D25" t="s">
        <v>193</v>
      </c>
      <c r="E25" s="2">
        <v>0.56527777777777777</v>
      </c>
      <c r="F25">
        <v>217.55174999999986</v>
      </c>
    </row>
    <row r="26" spans="1:6" x14ac:dyDescent="0.35">
      <c r="A26" t="s">
        <v>113</v>
      </c>
      <c r="B26" s="4">
        <v>0.56180555555555556</v>
      </c>
      <c r="C26">
        <v>4173.7255000000005</v>
      </c>
      <c r="D26" t="s">
        <v>194</v>
      </c>
      <c r="E26" s="2">
        <v>0.56527777777777777</v>
      </c>
      <c r="F26">
        <v>146.77125000000024</v>
      </c>
    </row>
    <row r="27" spans="1:6" x14ac:dyDescent="0.35">
      <c r="A27" t="s">
        <v>114</v>
      </c>
      <c r="B27" s="4">
        <v>0.5625</v>
      </c>
      <c r="C27">
        <v>3944.8562499999998</v>
      </c>
      <c r="D27" t="s">
        <v>195</v>
      </c>
      <c r="E27" s="2">
        <v>0.56597222222222221</v>
      </c>
      <c r="F27">
        <v>267.58474999999999</v>
      </c>
    </row>
    <row r="28" spans="1:6" x14ac:dyDescent="0.35">
      <c r="A28" t="s">
        <v>115</v>
      </c>
      <c r="B28" s="4">
        <v>0.5625</v>
      </c>
      <c r="C28">
        <v>3420.9840000000004</v>
      </c>
      <c r="D28" t="s">
        <v>196</v>
      </c>
      <c r="E28" s="2">
        <v>0.56597222222222221</v>
      </c>
      <c r="F28">
        <v>165.86975000000029</v>
      </c>
    </row>
    <row r="29" spans="1:6" x14ac:dyDescent="0.35">
      <c r="A29" t="s">
        <v>116</v>
      </c>
      <c r="B29" s="4">
        <v>0.5625</v>
      </c>
      <c r="C29">
        <v>5774.2077499999996</v>
      </c>
      <c r="D29" t="s">
        <v>197</v>
      </c>
      <c r="E29" s="2">
        <v>0.6118055555555556</v>
      </c>
      <c r="F29">
        <v>205.52449999999999</v>
      </c>
    </row>
    <row r="30" spans="1:6" x14ac:dyDescent="0.35">
      <c r="A30" t="s">
        <v>117</v>
      </c>
      <c r="B30" s="4">
        <v>0.5625</v>
      </c>
      <c r="C30">
        <v>4733.0992499999993</v>
      </c>
      <c r="D30" t="s">
        <v>198</v>
      </c>
      <c r="E30" s="2">
        <v>0.61250000000000004</v>
      </c>
      <c r="F30">
        <v>209.34500000000003</v>
      </c>
    </row>
    <row r="31" spans="1:6" x14ac:dyDescent="0.35">
      <c r="A31" t="s">
        <v>118</v>
      </c>
      <c r="B31" s="4">
        <v>0.56319444444444444</v>
      </c>
      <c r="C31">
        <v>4700.5237500000003</v>
      </c>
      <c r="D31" t="s">
        <v>199</v>
      </c>
      <c r="E31" s="2">
        <v>0.61250000000000004</v>
      </c>
      <c r="F31">
        <v>155.12424999999985</v>
      </c>
    </row>
    <row r="32" spans="1:6" x14ac:dyDescent="0.35">
      <c r="A32" t="s">
        <v>119</v>
      </c>
      <c r="B32" s="4">
        <v>0.56319444444444444</v>
      </c>
      <c r="C32">
        <v>5350.5302499999998</v>
      </c>
      <c r="D32" t="s">
        <v>200</v>
      </c>
      <c r="E32" s="2">
        <v>0.61319444444444449</v>
      </c>
      <c r="F32">
        <v>180.48000000000002</v>
      </c>
    </row>
    <row r="33" spans="1:6" x14ac:dyDescent="0.35">
      <c r="A33" t="s">
        <v>120</v>
      </c>
      <c r="B33" s="4">
        <v>0.56388888888888888</v>
      </c>
      <c r="C33">
        <v>4916.0235000000002</v>
      </c>
      <c r="D33" t="s">
        <v>201</v>
      </c>
      <c r="E33" s="2">
        <v>0.61319444444444449</v>
      </c>
      <c r="F33">
        <v>199.55350000000021</v>
      </c>
    </row>
    <row r="34" spans="1:6" x14ac:dyDescent="0.35">
      <c r="A34" t="s">
        <v>121</v>
      </c>
      <c r="B34" s="4">
        <v>0.60763888888888895</v>
      </c>
      <c r="C34">
        <v>3695.5794999999998</v>
      </c>
      <c r="D34" t="s">
        <v>202</v>
      </c>
      <c r="E34" s="2">
        <v>0.61458333333333337</v>
      </c>
      <c r="F34">
        <v>240.54499999999985</v>
      </c>
    </row>
    <row r="35" spans="1:6" x14ac:dyDescent="0.35">
      <c r="A35" t="s">
        <v>122</v>
      </c>
      <c r="B35" s="4">
        <v>0.60833333333333339</v>
      </c>
      <c r="C35">
        <v>5163.9182500000006</v>
      </c>
      <c r="D35" t="s">
        <v>203</v>
      </c>
      <c r="E35" s="2">
        <v>0.61527777777777781</v>
      </c>
      <c r="F35">
        <v>204.99349999999981</v>
      </c>
    </row>
    <row r="36" spans="1:6" x14ac:dyDescent="0.35">
      <c r="A36" t="s">
        <v>123</v>
      </c>
      <c r="B36" s="4">
        <v>0.60833333333333339</v>
      </c>
      <c r="C36">
        <v>5745.6777499999998</v>
      </c>
      <c r="D36" t="s">
        <v>204</v>
      </c>
      <c r="E36" s="2">
        <v>0.61527777777777781</v>
      </c>
      <c r="F36">
        <v>175.47050000000013</v>
      </c>
    </row>
    <row r="37" spans="1:6" x14ac:dyDescent="0.35">
      <c r="A37" t="s">
        <v>124</v>
      </c>
      <c r="B37" s="4">
        <v>0.60902777777777783</v>
      </c>
      <c r="C37">
        <v>4701.2354999999998</v>
      </c>
      <c r="D37" t="s">
        <v>205</v>
      </c>
      <c r="E37" s="2">
        <v>0.61527777777777781</v>
      </c>
      <c r="F37">
        <v>196.52375000000006</v>
      </c>
    </row>
    <row r="38" spans="1:6" x14ac:dyDescent="0.35">
      <c r="A38" t="s">
        <v>125</v>
      </c>
      <c r="B38" s="4">
        <v>0.60902777777777783</v>
      </c>
      <c r="C38">
        <v>3442.4490000000001</v>
      </c>
      <c r="D38" t="s">
        <v>206</v>
      </c>
      <c r="E38" s="2">
        <v>0.64722222222222225</v>
      </c>
      <c r="F38">
        <v>237.26224999999977</v>
      </c>
    </row>
    <row r="39" spans="1:6" x14ac:dyDescent="0.35">
      <c r="A39" t="s">
        <v>126</v>
      </c>
      <c r="B39" s="4">
        <v>0.60902777777777783</v>
      </c>
      <c r="C39">
        <v>4963.5505000000003</v>
      </c>
      <c r="D39" t="s">
        <v>207</v>
      </c>
      <c r="E39" s="2">
        <v>0.64722222222222225</v>
      </c>
      <c r="F39">
        <v>208.66975000000002</v>
      </c>
    </row>
    <row r="40" spans="1:6" x14ac:dyDescent="0.35">
      <c r="A40" t="s">
        <v>127</v>
      </c>
      <c r="B40" s="4">
        <v>0.60902777777777783</v>
      </c>
      <c r="C40">
        <v>4471.7505000000001</v>
      </c>
      <c r="D40" t="s">
        <v>208</v>
      </c>
      <c r="E40" s="2">
        <v>0.6479166666666667</v>
      </c>
      <c r="F40">
        <v>188.91249999999991</v>
      </c>
    </row>
    <row r="41" spans="1:6" x14ac:dyDescent="0.35">
      <c r="A41" t="s">
        <v>128</v>
      </c>
      <c r="B41" s="4">
        <v>0.61041666666666672</v>
      </c>
      <c r="C41">
        <v>5744.1360000000004</v>
      </c>
      <c r="D41" t="s">
        <v>209</v>
      </c>
      <c r="E41" s="2">
        <v>0.64861111111111114</v>
      </c>
      <c r="F41">
        <v>215.27450000000022</v>
      </c>
    </row>
    <row r="42" spans="1:6" x14ac:dyDescent="0.35">
      <c r="A42" t="s">
        <v>129</v>
      </c>
      <c r="B42" s="4">
        <v>0.61111111111111116</v>
      </c>
      <c r="C42">
        <v>5577.9032499999994</v>
      </c>
      <c r="D42" t="s">
        <v>210</v>
      </c>
      <c r="E42" s="2">
        <v>0.64930555555555558</v>
      </c>
      <c r="F42">
        <v>152.55224999999973</v>
      </c>
    </row>
    <row r="43" spans="1:6" x14ac:dyDescent="0.35">
      <c r="A43" t="s">
        <v>130</v>
      </c>
      <c r="B43" s="4">
        <v>0.61111111111111116</v>
      </c>
      <c r="C43">
        <v>5714.9392499999994</v>
      </c>
      <c r="D43" t="s">
        <v>211</v>
      </c>
      <c r="E43" s="2">
        <v>0.64930555555555558</v>
      </c>
      <c r="F43">
        <v>117.33899999999994</v>
      </c>
    </row>
    <row r="44" spans="1:6" x14ac:dyDescent="0.35">
      <c r="A44" t="s">
        <v>131</v>
      </c>
      <c r="B44" s="4">
        <v>0.61111111111111116</v>
      </c>
      <c r="C44">
        <v>4945.0197500000004</v>
      </c>
      <c r="D44" t="s">
        <v>212</v>
      </c>
      <c r="E44" s="2">
        <v>0.64930555555555558</v>
      </c>
      <c r="F44">
        <v>218.63175000000001</v>
      </c>
    </row>
    <row r="45" spans="1:6" x14ac:dyDescent="0.35">
      <c r="A45" t="s">
        <v>132</v>
      </c>
      <c r="B45" s="4">
        <v>0.61111111111111116</v>
      </c>
      <c r="C45">
        <v>5539.85275</v>
      </c>
      <c r="D45" t="s">
        <v>213</v>
      </c>
      <c r="E45" s="2">
        <v>0.65</v>
      </c>
      <c r="F45">
        <v>208.71524999999997</v>
      </c>
    </row>
    <row r="46" spans="1:6" x14ac:dyDescent="0.35">
      <c r="A46" t="s">
        <v>133</v>
      </c>
      <c r="B46" s="4">
        <v>0.61111111111111116</v>
      </c>
      <c r="C46">
        <v>5718.4227499999997</v>
      </c>
      <c r="D46" t="s">
        <v>214</v>
      </c>
      <c r="E46" s="2">
        <v>0.65</v>
      </c>
      <c r="F46">
        <v>135.69775000000004</v>
      </c>
    </row>
    <row r="47" spans="1:6" x14ac:dyDescent="0.35">
      <c r="A47" t="s">
        <v>134</v>
      </c>
      <c r="B47" s="4">
        <v>0.64375000000000004</v>
      </c>
      <c r="C47">
        <v>4017.6012500000006</v>
      </c>
      <c r="D47" t="s">
        <v>215</v>
      </c>
      <c r="E47" s="2">
        <v>0.75694444444444453</v>
      </c>
      <c r="F47">
        <v>1144.2692499999998</v>
      </c>
    </row>
    <row r="48" spans="1:6" x14ac:dyDescent="0.35">
      <c r="A48" t="s">
        <v>135</v>
      </c>
      <c r="B48" s="4">
        <v>0.64444444444444449</v>
      </c>
      <c r="C48">
        <v>4798.4797500000004</v>
      </c>
      <c r="D48" t="s">
        <v>216</v>
      </c>
      <c r="E48" s="2">
        <v>0.75763888888888897</v>
      </c>
      <c r="F48">
        <v>151.61000000000013</v>
      </c>
    </row>
    <row r="49" spans="1:6" x14ac:dyDescent="0.35">
      <c r="A49" t="s">
        <v>136</v>
      </c>
      <c r="B49" s="4">
        <v>0.64444444444444449</v>
      </c>
      <c r="C49">
        <v>2370.0150000000003</v>
      </c>
      <c r="D49" t="s">
        <v>217</v>
      </c>
      <c r="E49" s="2">
        <v>0.75763888888888897</v>
      </c>
      <c r="F49">
        <v>202.08699999999999</v>
      </c>
    </row>
    <row r="50" spans="1:6" x14ac:dyDescent="0.35">
      <c r="A50" t="s">
        <v>137</v>
      </c>
      <c r="B50" s="4">
        <v>0.64513888888888893</v>
      </c>
      <c r="C50">
        <v>5450.9587499999998</v>
      </c>
      <c r="D50" t="s">
        <v>218</v>
      </c>
      <c r="E50" s="2">
        <v>0.75763888888888897</v>
      </c>
      <c r="F50">
        <v>255.47399999999993</v>
      </c>
    </row>
    <row r="51" spans="1:6" x14ac:dyDescent="0.35">
      <c r="A51" t="s">
        <v>138</v>
      </c>
      <c r="B51" s="4">
        <v>0.64513888888888893</v>
      </c>
      <c r="C51">
        <v>5757.9852499999997</v>
      </c>
      <c r="D51" t="s">
        <v>219</v>
      </c>
      <c r="E51" s="2">
        <v>0.75763888888888897</v>
      </c>
      <c r="F51">
        <v>216.39049999999997</v>
      </c>
    </row>
    <row r="52" spans="1:6" x14ac:dyDescent="0.35">
      <c r="A52" t="s">
        <v>139</v>
      </c>
      <c r="B52" s="4">
        <v>0.64513888888888893</v>
      </c>
      <c r="C52">
        <v>3632.5370000000003</v>
      </c>
      <c r="D52" t="s">
        <v>220</v>
      </c>
      <c r="E52" s="2">
        <v>0.7583333333333333</v>
      </c>
      <c r="F52">
        <v>254.76549999999997</v>
      </c>
    </row>
    <row r="53" spans="1:6" x14ac:dyDescent="0.35">
      <c r="A53" t="s">
        <v>140</v>
      </c>
      <c r="B53" s="4">
        <v>0.64513888888888893</v>
      </c>
      <c r="C53">
        <v>5113.4319999999998</v>
      </c>
      <c r="D53" t="s">
        <v>221</v>
      </c>
      <c r="E53" s="2">
        <v>0.75902777777777775</v>
      </c>
      <c r="F53">
        <v>216.79500000000007</v>
      </c>
    </row>
    <row r="54" spans="1:6" x14ac:dyDescent="0.35">
      <c r="A54" t="s">
        <v>141</v>
      </c>
      <c r="B54" s="4">
        <v>0.64583333333333337</v>
      </c>
      <c r="C54">
        <v>5902.7427500000003</v>
      </c>
      <c r="D54" t="s">
        <v>222</v>
      </c>
      <c r="E54" s="2">
        <v>0.75902777777777775</v>
      </c>
      <c r="F54">
        <v>226.88675000000012</v>
      </c>
    </row>
    <row r="55" spans="1:6" x14ac:dyDescent="0.35">
      <c r="A55" t="s">
        <v>142</v>
      </c>
      <c r="B55" s="4">
        <v>0.64583333333333337</v>
      </c>
      <c r="C55">
        <v>4555.7945</v>
      </c>
      <c r="D55" t="s">
        <v>223</v>
      </c>
      <c r="E55" s="2">
        <v>0.7597222222222223</v>
      </c>
      <c r="F55">
        <v>187.86974999999984</v>
      </c>
    </row>
    <row r="56" spans="1:6" x14ac:dyDescent="0.35">
      <c r="A56" t="s">
        <v>143</v>
      </c>
      <c r="B56" s="4">
        <v>0.64583333333333337</v>
      </c>
      <c r="C56">
        <v>5752.6502499999997</v>
      </c>
      <c r="D56" t="s">
        <v>224</v>
      </c>
      <c r="E56" s="2">
        <v>0.80347222222222237</v>
      </c>
      <c r="F56">
        <v>884.62524999999982</v>
      </c>
    </row>
    <row r="57" spans="1:6" x14ac:dyDescent="0.35">
      <c r="A57" t="s">
        <v>144</v>
      </c>
      <c r="B57" s="4">
        <v>0.64652777777777781</v>
      </c>
      <c r="C57">
        <v>4393.098</v>
      </c>
      <c r="D57" t="s">
        <v>225</v>
      </c>
      <c r="E57" s="2">
        <v>0.8041666666666667</v>
      </c>
      <c r="F57">
        <v>206.69000000000005</v>
      </c>
    </row>
    <row r="58" spans="1:6" x14ac:dyDescent="0.35">
      <c r="A58" t="s">
        <v>145</v>
      </c>
      <c r="B58" s="4">
        <v>0.75208333333333344</v>
      </c>
      <c r="C58">
        <v>2838.7912499999998</v>
      </c>
      <c r="D58" t="s">
        <v>226</v>
      </c>
      <c r="E58" s="2">
        <v>0.8041666666666667</v>
      </c>
      <c r="F58">
        <v>135.78325000000018</v>
      </c>
    </row>
    <row r="59" spans="1:6" x14ac:dyDescent="0.35">
      <c r="A59" t="s">
        <v>146</v>
      </c>
      <c r="B59" s="4">
        <v>0.75416666666666676</v>
      </c>
      <c r="C59">
        <v>1286.2094999999999</v>
      </c>
      <c r="D59" t="s">
        <v>227</v>
      </c>
      <c r="E59" s="2">
        <v>0.8041666666666667</v>
      </c>
      <c r="F59">
        <v>247.4097499999998</v>
      </c>
    </row>
    <row r="60" spans="1:6" x14ac:dyDescent="0.35">
      <c r="A60" t="s">
        <v>147</v>
      </c>
      <c r="B60" s="4">
        <v>0.75416666666666676</v>
      </c>
      <c r="C60">
        <v>2257.7049999999995</v>
      </c>
      <c r="D60" t="s">
        <v>228</v>
      </c>
      <c r="E60" s="2">
        <v>0.8041666666666667</v>
      </c>
      <c r="F60">
        <v>116.97575000000029</v>
      </c>
    </row>
    <row r="61" spans="1:6" x14ac:dyDescent="0.35">
      <c r="A61" t="s">
        <v>148</v>
      </c>
      <c r="B61" s="4">
        <v>0.7548611111111112</v>
      </c>
      <c r="C61">
        <v>3162.4992499999998</v>
      </c>
      <c r="D61" t="s">
        <v>229</v>
      </c>
      <c r="E61" s="2">
        <v>0.8041666666666667</v>
      </c>
      <c r="F61">
        <v>221.39949999999976</v>
      </c>
    </row>
    <row r="62" spans="1:6" x14ac:dyDescent="0.35">
      <c r="A62" t="s">
        <v>149</v>
      </c>
      <c r="B62" s="4">
        <v>0.7548611111111112</v>
      </c>
      <c r="C62">
        <v>2876.7957500000002</v>
      </c>
      <c r="D62" t="s">
        <v>230</v>
      </c>
      <c r="E62" s="2">
        <v>0.80486111111111114</v>
      </c>
      <c r="F62">
        <v>183.99475000000007</v>
      </c>
    </row>
    <row r="63" spans="1:6" x14ac:dyDescent="0.35">
      <c r="A63" t="s">
        <v>150</v>
      </c>
      <c r="B63" s="4">
        <v>0.7548611111111112</v>
      </c>
      <c r="C63">
        <v>2806.9014999999999</v>
      </c>
      <c r="D63" t="s">
        <v>231</v>
      </c>
      <c r="E63" s="2">
        <v>0.80486111111111114</v>
      </c>
      <c r="F63">
        <v>1866.1732499999998</v>
      </c>
    </row>
    <row r="64" spans="1:6" x14ac:dyDescent="0.35">
      <c r="A64" t="s">
        <v>151</v>
      </c>
      <c r="B64" s="4">
        <v>0.7548611111111112</v>
      </c>
      <c r="C64">
        <v>5143.9230000000007</v>
      </c>
      <c r="D64" s="3" t="s">
        <v>32</v>
      </c>
      <c r="E64" s="4">
        <v>1.0465277777777777</v>
      </c>
      <c r="F64">
        <v>139.48750000000018</v>
      </c>
    </row>
    <row r="65" spans="1:6" x14ac:dyDescent="0.35">
      <c r="A65" t="s">
        <v>152</v>
      </c>
      <c r="B65" s="4">
        <v>0.75555555555555554</v>
      </c>
      <c r="C65">
        <v>2862.0225</v>
      </c>
      <c r="D65" s="3" t="s">
        <v>33</v>
      </c>
      <c r="E65" s="4">
        <v>1.0465277777777777</v>
      </c>
      <c r="F65">
        <v>225.83275000000003</v>
      </c>
    </row>
    <row r="66" spans="1:6" x14ac:dyDescent="0.35">
      <c r="A66" t="s">
        <v>153</v>
      </c>
      <c r="B66" s="4">
        <v>0.75555555555555554</v>
      </c>
      <c r="C66">
        <v>3541.9150000000004</v>
      </c>
      <c r="D66" s="3" t="s">
        <v>34</v>
      </c>
      <c r="E66" s="4">
        <v>1.0472222222222223</v>
      </c>
      <c r="F66">
        <v>2448.4427499999997</v>
      </c>
    </row>
    <row r="67" spans="1:6" x14ac:dyDescent="0.35">
      <c r="A67" t="s">
        <v>154</v>
      </c>
      <c r="B67" s="4">
        <v>0.75555555555555554</v>
      </c>
      <c r="C67">
        <v>3230.2145</v>
      </c>
      <c r="D67" s="3" t="s">
        <v>35</v>
      </c>
      <c r="E67" s="4">
        <v>1.0472222222222223</v>
      </c>
      <c r="F67">
        <v>1545.876</v>
      </c>
    </row>
    <row r="68" spans="1:6" x14ac:dyDescent="0.35">
      <c r="A68" t="s">
        <v>155</v>
      </c>
      <c r="B68" s="4">
        <v>0.75624999999999998</v>
      </c>
      <c r="C68">
        <v>2477.1424999999999</v>
      </c>
      <c r="D68" s="3" t="s">
        <v>36</v>
      </c>
      <c r="E68" s="4">
        <v>1.0479166666666666</v>
      </c>
      <c r="F68">
        <v>260.94374999999991</v>
      </c>
    </row>
    <row r="69" spans="1:6" x14ac:dyDescent="0.35">
      <c r="A69" t="s">
        <v>156</v>
      </c>
      <c r="B69" s="4">
        <v>0.75624999999999998</v>
      </c>
      <c r="C69">
        <v>2294.6509999999998</v>
      </c>
      <c r="D69" s="3" t="s">
        <v>37</v>
      </c>
      <c r="E69" s="4">
        <v>1.0486111111111112</v>
      </c>
      <c r="F69">
        <v>187.28774999999996</v>
      </c>
    </row>
    <row r="70" spans="1:6" x14ac:dyDescent="0.35">
      <c r="A70" t="s">
        <v>157</v>
      </c>
      <c r="B70" s="4">
        <v>0.80208333333333337</v>
      </c>
      <c r="C70">
        <v>1677.0899999999997</v>
      </c>
      <c r="D70" s="3" t="s">
        <v>38</v>
      </c>
      <c r="E70" s="4">
        <v>1.0493055555555555</v>
      </c>
      <c r="F70">
        <v>193.45950000000016</v>
      </c>
    </row>
    <row r="71" spans="1:6" x14ac:dyDescent="0.35">
      <c r="A71" t="s">
        <v>158</v>
      </c>
      <c r="B71" s="4">
        <v>0.80208333333333337</v>
      </c>
      <c r="C71">
        <v>3085.91725</v>
      </c>
      <c r="D71" s="3" t="s">
        <v>39</v>
      </c>
      <c r="E71" s="4">
        <v>1.0729166666666667</v>
      </c>
      <c r="F71">
        <v>2729.6982500000004</v>
      </c>
    </row>
    <row r="72" spans="1:6" x14ac:dyDescent="0.35">
      <c r="A72" t="s">
        <v>159</v>
      </c>
      <c r="B72" s="4">
        <v>0.80208333333333337</v>
      </c>
      <c r="C72">
        <v>1996.64975</v>
      </c>
      <c r="D72" s="3" t="s">
        <v>40</v>
      </c>
      <c r="E72" s="4">
        <v>1.0736111111111111</v>
      </c>
      <c r="F72">
        <v>908.8114999999998</v>
      </c>
    </row>
    <row r="73" spans="1:6" x14ac:dyDescent="0.35">
      <c r="A73" t="s">
        <v>160</v>
      </c>
      <c r="B73" s="4">
        <v>0.80277777777777781</v>
      </c>
      <c r="C73">
        <v>2501.9102499999999</v>
      </c>
      <c r="D73" s="3" t="s">
        <v>41</v>
      </c>
      <c r="E73" s="4">
        <v>1.0736111111111111</v>
      </c>
      <c r="F73">
        <v>103.84175000000005</v>
      </c>
    </row>
    <row r="74" spans="1:6" x14ac:dyDescent="0.35">
      <c r="A74" t="s">
        <v>161</v>
      </c>
      <c r="B74" s="4">
        <v>0.80277777777777781</v>
      </c>
      <c r="C74">
        <v>1964.7179999999998</v>
      </c>
      <c r="D74" s="3" t="s">
        <v>42</v>
      </c>
      <c r="E74" s="4">
        <v>1.0736111111111111</v>
      </c>
      <c r="F74">
        <v>106.06050000000005</v>
      </c>
    </row>
    <row r="75" spans="1:6" x14ac:dyDescent="0.35">
      <c r="A75" t="s">
        <v>162</v>
      </c>
      <c r="B75" s="4">
        <v>0.80277777777777781</v>
      </c>
      <c r="C75">
        <v>2472.4807500000002</v>
      </c>
      <c r="D75" s="3" t="s">
        <v>43</v>
      </c>
      <c r="E75" s="4">
        <v>1.0743055555555556</v>
      </c>
      <c r="F75">
        <v>118.27174999999988</v>
      </c>
    </row>
    <row r="76" spans="1:6" x14ac:dyDescent="0.35">
      <c r="A76" t="s">
        <v>163</v>
      </c>
      <c r="B76" s="4">
        <v>0.80277777777777781</v>
      </c>
      <c r="C76">
        <v>1777.0172499999996</v>
      </c>
      <c r="D76" s="3" t="s">
        <v>44</v>
      </c>
      <c r="E76" s="4">
        <v>1.0743055555555556</v>
      </c>
      <c r="F76">
        <v>192.92874999999981</v>
      </c>
    </row>
    <row r="77" spans="1:6" x14ac:dyDescent="0.35">
      <c r="A77" t="s">
        <v>164</v>
      </c>
      <c r="B77" s="4">
        <v>0.80347222222222237</v>
      </c>
      <c r="C77">
        <v>2962.9082499999995</v>
      </c>
      <c r="D77" s="3" t="s">
        <v>45</v>
      </c>
      <c r="E77" s="4">
        <v>1.0743055555555556</v>
      </c>
      <c r="F77">
        <v>87.871249999999691</v>
      </c>
    </row>
    <row r="78" spans="1:6" x14ac:dyDescent="0.35">
      <c r="A78" t="s">
        <v>165</v>
      </c>
      <c r="B78" s="4">
        <v>0.80347222222222237</v>
      </c>
      <c r="C78">
        <v>1327.2842499999999</v>
      </c>
      <c r="D78" s="3" t="s">
        <v>46</v>
      </c>
      <c r="E78" s="4">
        <v>1.0756944444444445</v>
      </c>
      <c r="F78">
        <v>-8.081749999999829</v>
      </c>
    </row>
    <row r="79" spans="1:6" x14ac:dyDescent="0.35">
      <c r="A79" t="s">
        <v>166</v>
      </c>
      <c r="B79" s="4">
        <v>0.80347222222222237</v>
      </c>
      <c r="C79">
        <v>3306.2552500000002</v>
      </c>
      <c r="D79" s="3" t="s">
        <v>47</v>
      </c>
      <c r="E79" s="4">
        <v>1.0798611111111112</v>
      </c>
      <c r="F79">
        <v>226.02874999999995</v>
      </c>
    </row>
    <row r="80" spans="1:6" x14ac:dyDescent="0.35">
      <c r="A80" t="s">
        <v>167</v>
      </c>
      <c r="B80" s="4">
        <v>0.80208333333333337</v>
      </c>
      <c r="C80">
        <v>2115.0620000000004</v>
      </c>
      <c r="D80" s="3" t="s">
        <v>48</v>
      </c>
      <c r="E80" s="4">
        <v>1.0798611111111112</v>
      </c>
      <c r="F80">
        <v>2130.0689999999995</v>
      </c>
    </row>
    <row r="81" spans="1:6" x14ac:dyDescent="0.35">
      <c r="A81" t="s">
        <v>169</v>
      </c>
      <c r="B81" s="4">
        <v>0.80208333333333337</v>
      </c>
      <c r="C81">
        <v>1693.8230000000003</v>
      </c>
      <c r="D81" s="3" t="s">
        <v>49</v>
      </c>
      <c r="E81" s="4">
        <v>1.0805555555555555</v>
      </c>
      <c r="F81">
        <v>139.61450000000013</v>
      </c>
    </row>
    <row r="82" spans="1:6" x14ac:dyDescent="0.35">
      <c r="A82" t="s">
        <v>5</v>
      </c>
      <c r="B82" s="4">
        <v>1.04375</v>
      </c>
      <c r="C82">
        <v>7093.6554999999989</v>
      </c>
      <c r="D82" s="3" t="s">
        <v>50</v>
      </c>
      <c r="E82" s="4">
        <v>1.0805555555555555</v>
      </c>
      <c r="F82">
        <v>155.63175000000001</v>
      </c>
    </row>
    <row r="83" spans="1:6" x14ac:dyDescent="0.35">
      <c r="A83" t="s">
        <v>12</v>
      </c>
      <c r="B83" s="4">
        <v>1.04375</v>
      </c>
      <c r="C83">
        <v>7020.5567499999997</v>
      </c>
      <c r="D83" s="3" t="s">
        <v>51</v>
      </c>
      <c r="E83" s="4">
        <v>1.0805555555555555</v>
      </c>
      <c r="F83">
        <v>73.893249999999625</v>
      </c>
    </row>
    <row r="84" spans="1:6" x14ac:dyDescent="0.35">
      <c r="A84" t="s">
        <v>13</v>
      </c>
      <c r="B84" s="4">
        <v>1.0444444444444445</v>
      </c>
      <c r="C84">
        <v>6293.5590000000002</v>
      </c>
      <c r="D84" s="3" t="s">
        <v>52</v>
      </c>
      <c r="E84" s="4">
        <v>1.08125</v>
      </c>
      <c r="F84">
        <v>205.72024999999985</v>
      </c>
    </row>
    <row r="85" spans="1:6" x14ac:dyDescent="0.35">
      <c r="A85" t="s">
        <v>14</v>
      </c>
      <c r="B85" s="4">
        <v>1.0715277777777776</v>
      </c>
      <c r="C85">
        <v>7355.3552499999996</v>
      </c>
      <c r="D85" s="3" t="s">
        <v>53</v>
      </c>
      <c r="E85" s="4">
        <v>1.08125</v>
      </c>
      <c r="F85">
        <v>190.93950000000041</v>
      </c>
    </row>
    <row r="86" spans="1:6" x14ac:dyDescent="0.35">
      <c r="A86" t="s">
        <v>15</v>
      </c>
      <c r="B86" s="4">
        <v>1.0722222222222222</v>
      </c>
      <c r="C86">
        <v>7541.7127500000006</v>
      </c>
      <c r="D86" s="3" t="s">
        <v>54</v>
      </c>
      <c r="E86" s="4">
        <v>1.1722222222222221</v>
      </c>
      <c r="F86">
        <v>177.92799999999988</v>
      </c>
    </row>
    <row r="87" spans="1:6" x14ac:dyDescent="0.35">
      <c r="A87" t="s">
        <v>16</v>
      </c>
      <c r="B87" s="4">
        <v>1.0722222222222222</v>
      </c>
      <c r="C87">
        <v>7482.2105000000001</v>
      </c>
      <c r="D87" s="3" t="s">
        <v>55</v>
      </c>
      <c r="E87" s="4">
        <v>1.1722222222222221</v>
      </c>
      <c r="F87">
        <v>121.529</v>
      </c>
    </row>
    <row r="88" spans="1:6" x14ac:dyDescent="0.35">
      <c r="A88" t="s">
        <v>17</v>
      </c>
      <c r="B88" s="4">
        <v>1.1201388888888888</v>
      </c>
      <c r="C88">
        <v>7337.5485000000008</v>
      </c>
      <c r="D88" s="3" t="s">
        <v>56</v>
      </c>
      <c r="E88" s="4">
        <v>1.1722222222222221</v>
      </c>
      <c r="F88">
        <v>818.30749999999989</v>
      </c>
    </row>
    <row r="89" spans="1:6" x14ac:dyDescent="0.35">
      <c r="A89" t="s">
        <v>18</v>
      </c>
      <c r="B89" s="4">
        <v>1.1201388888888888</v>
      </c>
      <c r="C89">
        <v>4613.6289999999999</v>
      </c>
      <c r="D89" s="3" t="s">
        <v>57</v>
      </c>
      <c r="E89" s="4">
        <v>1.1729166666666666</v>
      </c>
      <c r="F89">
        <v>157.41324999999983</v>
      </c>
    </row>
    <row r="90" spans="1:6" x14ac:dyDescent="0.35">
      <c r="A90" t="s">
        <v>19</v>
      </c>
      <c r="B90" s="4">
        <v>1.1208333333333333</v>
      </c>
      <c r="C90">
        <v>8264.9482500000013</v>
      </c>
      <c r="D90" s="3" t="s">
        <v>58</v>
      </c>
      <c r="E90" s="4">
        <v>1.1729166666666666</v>
      </c>
      <c r="F90">
        <v>225.63150000000019</v>
      </c>
    </row>
    <row r="91" spans="1:6" x14ac:dyDescent="0.35">
      <c r="A91" t="s">
        <v>20</v>
      </c>
      <c r="B91" s="4">
        <v>1.1694444444444445</v>
      </c>
      <c r="C91">
        <v>8374.2242499999993</v>
      </c>
      <c r="D91" s="3" t="s">
        <v>59</v>
      </c>
      <c r="E91" s="4">
        <v>1.1736111111111112</v>
      </c>
      <c r="F91">
        <v>228.08375000000024</v>
      </c>
    </row>
    <row r="92" spans="1:6" x14ac:dyDescent="0.35">
      <c r="A92" t="s">
        <v>21</v>
      </c>
      <c r="B92" s="4">
        <v>1.2034722222222223</v>
      </c>
      <c r="C92">
        <v>3318.3772499999995</v>
      </c>
      <c r="D92" s="3" t="s">
        <v>60</v>
      </c>
      <c r="E92" s="4">
        <v>1.1736111111111112</v>
      </c>
      <c r="F92">
        <v>250.1904999999997</v>
      </c>
    </row>
    <row r="93" spans="1:6" x14ac:dyDescent="0.35">
      <c r="A93" t="s">
        <v>22</v>
      </c>
      <c r="B93" s="4">
        <v>1.1701388888888888</v>
      </c>
      <c r="C93">
        <v>4143.4542499999998</v>
      </c>
      <c r="D93" s="3" t="s">
        <v>61</v>
      </c>
      <c r="E93" s="4">
        <v>1.1743055555555557</v>
      </c>
      <c r="F93">
        <v>204.53875000000016</v>
      </c>
    </row>
    <row r="94" spans="1:6" x14ac:dyDescent="0.35">
      <c r="A94" t="s">
        <v>23</v>
      </c>
      <c r="B94" s="4">
        <v>1.1708333333333334</v>
      </c>
      <c r="C94">
        <v>5431.7772499999992</v>
      </c>
      <c r="D94" s="3" t="s">
        <v>62</v>
      </c>
      <c r="E94" s="4">
        <v>1.1749999999999998</v>
      </c>
      <c r="F94">
        <v>163.1724999999999</v>
      </c>
    </row>
    <row r="95" spans="1:6" x14ac:dyDescent="0.35">
      <c r="A95" t="s">
        <v>24</v>
      </c>
      <c r="B95" s="4">
        <v>1.2041666666666666</v>
      </c>
      <c r="C95">
        <v>4495.0250000000005</v>
      </c>
      <c r="D95" s="3" t="s">
        <v>63</v>
      </c>
      <c r="E95" s="4">
        <v>1.2048611111111112</v>
      </c>
      <c r="F95">
        <v>167.9057499999999</v>
      </c>
    </row>
    <row r="96" spans="1:6" x14ac:dyDescent="0.35">
      <c r="A96" t="s">
        <v>25</v>
      </c>
      <c r="B96" s="4">
        <v>1.2041666666666666</v>
      </c>
      <c r="C96">
        <v>6357.1674999999996</v>
      </c>
      <c r="D96" s="3" t="s">
        <v>64</v>
      </c>
      <c r="E96" s="4">
        <v>1.2048611111111112</v>
      </c>
      <c r="F96">
        <v>97.86974999999984</v>
      </c>
    </row>
    <row r="97" spans="1:6" x14ac:dyDescent="0.35">
      <c r="A97" t="s">
        <v>26</v>
      </c>
      <c r="B97" s="4">
        <v>1.3152777777777778</v>
      </c>
      <c r="C97">
        <v>3961.72325</v>
      </c>
      <c r="D97" s="3" t="s">
        <v>65</v>
      </c>
      <c r="E97" s="4">
        <v>1.2048611111111112</v>
      </c>
      <c r="F97">
        <v>187.3432499999999</v>
      </c>
    </row>
    <row r="98" spans="1:6" x14ac:dyDescent="0.35">
      <c r="A98" t="s">
        <v>27</v>
      </c>
      <c r="B98" s="4">
        <v>1.3159722222222221</v>
      </c>
      <c r="C98">
        <v>1766.3257499999995</v>
      </c>
      <c r="D98" s="3" t="s">
        <v>66</v>
      </c>
      <c r="E98" s="4">
        <v>1.2055555555555557</v>
      </c>
      <c r="F98">
        <v>188.69425000000001</v>
      </c>
    </row>
    <row r="99" spans="1:6" x14ac:dyDescent="0.35">
      <c r="A99" t="s">
        <v>28</v>
      </c>
      <c r="B99" s="4">
        <v>1.3159722222222221</v>
      </c>
      <c r="C99">
        <v>1624.2315000000003</v>
      </c>
      <c r="D99" s="3" t="s">
        <v>90</v>
      </c>
      <c r="E99" s="4">
        <v>1.2055555555555557</v>
      </c>
      <c r="F99">
        <v>198.05525000000011</v>
      </c>
    </row>
    <row r="100" spans="1:6" x14ac:dyDescent="0.35">
      <c r="A100" t="s">
        <v>29</v>
      </c>
      <c r="B100" s="4">
        <v>1.3576388888888891</v>
      </c>
      <c r="C100">
        <v>2282.4894999999997</v>
      </c>
      <c r="D100" s="3" t="s">
        <v>67</v>
      </c>
      <c r="E100" s="4">
        <v>1.2055555555555557</v>
      </c>
      <c r="F100">
        <v>267.17699999999968</v>
      </c>
    </row>
    <row r="101" spans="1:6" x14ac:dyDescent="0.35">
      <c r="A101" t="s">
        <v>30</v>
      </c>
      <c r="B101" s="4">
        <v>1.3576388888888891</v>
      </c>
      <c r="C101">
        <v>3608.6837500000001</v>
      </c>
      <c r="D101" s="3" t="s">
        <v>68</v>
      </c>
      <c r="E101" s="4">
        <v>1.2055555555555557</v>
      </c>
      <c r="F101">
        <v>198.47424999999998</v>
      </c>
    </row>
    <row r="102" spans="1:6" x14ac:dyDescent="0.35">
      <c r="A102" t="s">
        <v>31</v>
      </c>
      <c r="B102" s="4">
        <v>1.3583333333333334</v>
      </c>
      <c r="C102">
        <v>2721.5165000000006</v>
      </c>
      <c r="D102" s="3" t="s">
        <v>69</v>
      </c>
      <c r="E102" s="4">
        <v>1.2062499999999998</v>
      </c>
      <c r="F102">
        <v>268.4079999999999</v>
      </c>
    </row>
    <row r="103" spans="1:6" x14ac:dyDescent="0.35">
      <c r="A103" s="5" t="s">
        <v>232</v>
      </c>
      <c r="B103" s="8">
        <v>0.65069444444444446</v>
      </c>
      <c r="C103">
        <v>3424.5740000000001</v>
      </c>
      <c r="D103" s="3" t="s">
        <v>70</v>
      </c>
      <c r="E103" s="4">
        <v>1.3166666666666669</v>
      </c>
      <c r="F103">
        <v>154.63625000000002</v>
      </c>
    </row>
    <row r="104" spans="1:6" x14ac:dyDescent="0.35">
      <c r="A104" s="6" t="s">
        <v>233</v>
      </c>
      <c r="B104" s="8">
        <v>0.60347222222222219</v>
      </c>
      <c r="C104">
        <v>2423.6327499999998</v>
      </c>
      <c r="D104" s="3" t="s">
        <v>71</v>
      </c>
      <c r="E104" s="4">
        <v>1.3180555555555555</v>
      </c>
      <c r="F104">
        <v>219.94475000000011</v>
      </c>
    </row>
    <row r="105" spans="1:6" x14ac:dyDescent="0.35">
      <c r="A105" s="6" t="s">
        <v>234</v>
      </c>
      <c r="B105" s="8">
        <v>0.65069444444444446</v>
      </c>
      <c r="C105">
        <v>4657.38825</v>
      </c>
      <c r="D105" s="3" t="s">
        <v>72</v>
      </c>
      <c r="E105" s="4">
        <v>1.3180555555555555</v>
      </c>
      <c r="F105">
        <v>174.41325000000006</v>
      </c>
    </row>
    <row r="106" spans="1:6" x14ac:dyDescent="0.35">
      <c r="A106" s="6" t="s">
        <v>235</v>
      </c>
      <c r="B106" s="8">
        <v>0.65069444444444446</v>
      </c>
      <c r="C106">
        <v>2252.92425</v>
      </c>
      <c r="D106" s="3" t="s">
        <v>73</v>
      </c>
      <c r="E106" s="4">
        <v>1.3187500000000001</v>
      </c>
      <c r="F106">
        <v>122.11125000000015</v>
      </c>
    </row>
    <row r="107" spans="1:6" x14ac:dyDescent="0.35">
      <c r="A107" s="6" t="s">
        <v>236</v>
      </c>
      <c r="B107" s="8">
        <v>0.65138888888888891</v>
      </c>
      <c r="C107">
        <v>4405.3525</v>
      </c>
      <c r="D107" s="3" t="s">
        <v>74</v>
      </c>
      <c r="E107" s="4">
        <v>1.3187500000000001</v>
      </c>
      <c r="F107">
        <v>178.07724999999982</v>
      </c>
    </row>
    <row r="108" spans="1:6" x14ac:dyDescent="0.35">
      <c r="A108" s="6" t="s">
        <v>237</v>
      </c>
      <c r="B108" s="8">
        <v>0.69166666666666665</v>
      </c>
      <c r="C108">
        <v>5442.7127499999997</v>
      </c>
      <c r="D108" s="3" t="s">
        <v>75</v>
      </c>
      <c r="E108" s="4">
        <v>1.3194444444444446</v>
      </c>
      <c r="F108">
        <v>249.27174999999988</v>
      </c>
    </row>
    <row r="109" spans="1:6" x14ac:dyDescent="0.35">
      <c r="A109" s="6" t="s">
        <v>238</v>
      </c>
      <c r="B109" s="8">
        <v>0.7</v>
      </c>
      <c r="C109">
        <v>1929.8737500000007</v>
      </c>
      <c r="D109" s="3" t="s">
        <v>76</v>
      </c>
      <c r="E109" s="4">
        <v>1.3194444444444446</v>
      </c>
      <c r="F109">
        <v>265.61150000000021</v>
      </c>
    </row>
    <row r="110" spans="1:6" x14ac:dyDescent="0.35">
      <c r="A110" s="6" t="s">
        <v>239</v>
      </c>
      <c r="B110" s="8">
        <v>0.7</v>
      </c>
      <c r="C110">
        <v>5080.9094999999998</v>
      </c>
      <c r="D110" s="3" t="s">
        <v>77</v>
      </c>
      <c r="E110" s="4">
        <v>1.3194444444444446</v>
      </c>
      <c r="F110">
        <v>178.6255000000001</v>
      </c>
    </row>
    <row r="111" spans="1:6" x14ac:dyDescent="0.35">
      <c r="A111" s="6" t="s">
        <v>240</v>
      </c>
      <c r="B111" s="8">
        <v>0.7006944444444444</v>
      </c>
      <c r="C111">
        <v>5500.0462499999994</v>
      </c>
      <c r="D111" s="3" t="s">
        <v>78</v>
      </c>
      <c r="E111" s="4">
        <v>1.3583333333333334</v>
      </c>
      <c r="F111">
        <v>57.238250000000107</v>
      </c>
    </row>
    <row r="112" spans="1:6" x14ac:dyDescent="0.35">
      <c r="A112" s="6" t="s">
        <v>241</v>
      </c>
      <c r="B112" s="8">
        <v>0.7006944444444444</v>
      </c>
      <c r="C112">
        <v>2768.84375</v>
      </c>
      <c r="D112" s="3" t="s">
        <v>79</v>
      </c>
      <c r="E112" s="4">
        <v>1.3590277777777779</v>
      </c>
      <c r="F112">
        <v>137.10149999999999</v>
      </c>
    </row>
    <row r="113" spans="1:6" x14ac:dyDescent="0.35">
      <c r="A113" s="6" t="s">
        <v>242</v>
      </c>
      <c r="B113" s="8">
        <v>0.7006944444444444</v>
      </c>
      <c r="C113">
        <v>3227.4845000000005</v>
      </c>
      <c r="D113" s="3" t="s">
        <v>80</v>
      </c>
      <c r="E113" s="4">
        <v>1.3590277777777779</v>
      </c>
      <c r="F113">
        <v>75.021250000000236</v>
      </c>
    </row>
    <row r="114" spans="1:6" x14ac:dyDescent="0.35">
      <c r="A114" s="6" t="s">
        <v>243</v>
      </c>
      <c r="B114" s="8">
        <v>0.70138888888888884</v>
      </c>
      <c r="C114">
        <v>5329.152</v>
      </c>
      <c r="D114" s="3" t="s">
        <v>81</v>
      </c>
      <c r="E114" s="4">
        <v>1.3590277777777779</v>
      </c>
      <c r="F114">
        <v>88.039499999999862</v>
      </c>
    </row>
    <row r="115" spans="1:6" x14ac:dyDescent="0.35">
      <c r="A115" s="6" t="s">
        <v>244</v>
      </c>
      <c r="B115" s="8">
        <v>0.70138888888888884</v>
      </c>
      <c r="C115">
        <v>5487.6572500000002</v>
      </c>
      <c r="D115" s="3" t="s">
        <v>82</v>
      </c>
      <c r="E115" s="4">
        <v>1.3590277777777779</v>
      </c>
      <c r="F115">
        <v>179.52699999999982</v>
      </c>
    </row>
    <row r="116" spans="1:6" x14ac:dyDescent="0.35">
      <c r="A116" s="6" t="s">
        <v>245</v>
      </c>
      <c r="B116" s="8">
        <v>0.73472222222222217</v>
      </c>
      <c r="C116">
        <v>5869.3215</v>
      </c>
      <c r="D116" s="3" t="s">
        <v>83</v>
      </c>
      <c r="E116" s="4">
        <v>1.3597222222222221</v>
      </c>
      <c r="F116">
        <v>255.64474999999993</v>
      </c>
    </row>
    <row r="117" spans="1:6" x14ac:dyDescent="0.35">
      <c r="A117" s="6" t="s">
        <v>246</v>
      </c>
      <c r="B117" s="8">
        <v>0.73472222222222217</v>
      </c>
      <c r="C117">
        <v>5752.6557499999999</v>
      </c>
      <c r="D117" s="3" t="s">
        <v>84</v>
      </c>
      <c r="E117" s="4">
        <v>1.3597222222222221</v>
      </c>
      <c r="F117">
        <v>216.3125</v>
      </c>
    </row>
    <row r="118" spans="1:6" x14ac:dyDescent="0.35">
      <c r="A118" s="6" t="s">
        <v>247</v>
      </c>
      <c r="B118" s="8">
        <v>0.73541666666666661</v>
      </c>
      <c r="C118">
        <v>1464.1074999999996</v>
      </c>
      <c r="D118" s="6" t="s">
        <v>264</v>
      </c>
      <c r="E118" s="8">
        <v>0.70208333333333328</v>
      </c>
      <c r="F118">
        <v>279.62675000000013</v>
      </c>
    </row>
    <row r="119" spans="1:6" x14ac:dyDescent="0.35">
      <c r="A119" s="6" t="s">
        <v>248</v>
      </c>
      <c r="B119" s="8">
        <v>0.73541666666666661</v>
      </c>
      <c r="C119">
        <v>2663.6892500000004</v>
      </c>
      <c r="D119" t="s">
        <v>265</v>
      </c>
      <c r="E119" s="8">
        <v>0.70277777777777772</v>
      </c>
      <c r="F119">
        <v>300.59175000000005</v>
      </c>
    </row>
    <row r="120" spans="1:6" x14ac:dyDescent="0.35">
      <c r="A120" s="6" t="s">
        <v>249</v>
      </c>
      <c r="B120" s="8">
        <v>0.73611111111111105</v>
      </c>
      <c r="C120">
        <v>3753.9987500000002</v>
      </c>
      <c r="D120" t="s">
        <v>266</v>
      </c>
      <c r="E120" s="8">
        <v>0.70347222222222217</v>
      </c>
      <c r="F120">
        <v>192.12349999999992</v>
      </c>
    </row>
    <row r="121" spans="1:6" x14ac:dyDescent="0.35">
      <c r="A121" s="6" t="s">
        <v>250</v>
      </c>
      <c r="B121" s="8">
        <v>0.84513888888888888</v>
      </c>
      <c r="C121">
        <v>2468.2697500000004</v>
      </c>
      <c r="D121" t="s">
        <v>267</v>
      </c>
      <c r="E121" s="8">
        <v>0.70347222222222217</v>
      </c>
      <c r="F121">
        <v>229.86875000000009</v>
      </c>
    </row>
    <row r="122" spans="1:6" x14ac:dyDescent="0.35">
      <c r="A122" s="6" t="s">
        <v>251</v>
      </c>
      <c r="B122" s="8">
        <v>0.84583333333333333</v>
      </c>
      <c r="C122">
        <v>2902.4132500000001</v>
      </c>
      <c r="D122" t="s">
        <v>268</v>
      </c>
      <c r="E122" s="8">
        <v>0.70347222222222217</v>
      </c>
      <c r="F122">
        <v>103.49000000000024</v>
      </c>
    </row>
    <row r="123" spans="1:6" x14ac:dyDescent="0.35">
      <c r="A123" s="6" t="s">
        <v>252</v>
      </c>
      <c r="B123" s="8">
        <v>0.84583333333333333</v>
      </c>
      <c r="C123">
        <v>1436.0282499999998</v>
      </c>
      <c r="D123" t="s">
        <v>269</v>
      </c>
      <c r="E123" s="8">
        <v>0.70347222222222217</v>
      </c>
      <c r="F123">
        <v>144.99549999999999</v>
      </c>
    </row>
    <row r="124" spans="1:6" x14ac:dyDescent="0.35">
      <c r="A124" s="6" t="s">
        <v>253</v>
      </c>
      <c r="B124" s="8">
        <v>0.84652777777777777</v>
      </c>
      <c r="C124">
        <v>2944.2290000000003</v>
      </c>
      <c r="D124" t="s">
        <v>270</v>
      </c>
      <c r="E124" s="8">
        <v>0.70347222222222217</v>
      </c>
      <c r="F124">
        <v>117.05650000000014</v>
      </c>
    </row>
    <row r="125" spans="1:6" x14ac:dyDescent="0.35">
      <c r="A125" s="6" t="s">
        <v>254</v>
      </c>
      <c r="B125" s="8">
        <v>0.84652777777777777</v>
      </c>
      <c r="C125">
        <v>1425.5295000000001</v>
      </c>
      <c r="D125" t="s">
        <v>271</v>
      </c>
      <c r="E125" s="8">
        <v>0.70347222222222217</v>
      </c>
      <c r="F125">
        <v>142.9235000000001</v>
      </c>
    </row>
    <row r="126" spans="1:6" x14ac:dyDescent="0.35">
      <c r="A126" s="6" t="s">
        <v>255</v>
      </c>
      <c r="B126" s="8">
        <v>0.88472222222222219</v>
      </c>
      <c r="C126">
        <v>3292.2650000000003</v>
      </c>
      <c r="D126" t="s">
        <v>272</v>
      </c>
      <c r="E126" s="8">
        <v>0.70416666666666661</v>
      </c>
      <c r="F126">
        <v>226.66624999999976</v>
      </c>
    </row>
    <row r="127" spans="1:6" x14ac:dyDescent="0.35">
      <c r="A127" s="6" t="s">
        <v>256</v>
      </c>
      <c r="B127" s="8">
        <v>0.88958333333333339</v>
      </c>
      <c r="C127">
        <v>4733.3947499999995</v>
      </c>
      <c r="D127" t="s">
        <v>273</v>
      </c>
      <c r="E127" s="8">
        <v>0.70486111111111105</v>
      </c>
      <c r="F127">
        <v>124.65250000000015</v>
      </c>
    </row>
    <row r="128" spans="1:6" x14ac:dyDescent="0.35">
      <c r="A128" s="6" t="s">
        <v>257</v>
      </c>
      <c r="B128" s="8">
        <v>0.88958333333333339</v>
      </c>
      <c r="C128">
        <v>1538.7697499999999</v>
      </c>
      <c r="D128" t="s">
        <v>274</v>
      </c>
      <c r="E128" s="8">
        <v>0.73819444444444438</v>
      </c>
      <c r="F128">
        <v>125.62400000000002</v>
      </c>
    </row>
    <row r="129" spans="1:6" x14ac:dyDescent="0.35">
      <c r="A129" s="6" t="s">
        <v>258</v>
      </c>
      <c r="B129" s="8">
        <v>0.88958333333333339</v>
      </c>
      <c r="C129">
        <v>2920.7187500000005</v>
      </c>
      <c r="D129" t="s">
        <v>275</v>
      </c>
      <c r="E129" s="8">
        <v>0.73819444444444438</v>
      </c>
      <c r="F129">
        <v>553.31050000000005</v>
      </c>
    </row>
    <row r="130" spans="1:6" x14ac:dyDescent="0.35">
      <c r="A130" s="6" t="s">
        <v>259</v>
      </c>
      <c r="B130" s="8">
        <v>0.89027777777777772</v>
      </c>
      <c r="C130">
        <v>2443.1972500000006</v>
      </c>
      <c r="D130" t="s">
        <v>276</v>
      </c>
      <c r="E130" s="8">
        <v>0.73888888888888882</v>
      </c>
      <c r="F130">
        <v>500.93049999999971</v>
      </c>
    </row>
    <row r="131" spans="1:6" x14ac:dyDescent="0.35">
      <c r="A131" s="6" t="s">
        <v>260</v>
      </c>
      <c r="B131" s="8">
        <v>0.89027777777777772</v>
      </c>
      <c r="C131">
        <v>2285.5062499999999</v>
      </c>
      <c r="D131" t="s">
        <v>277</v>
      </c>
      <c r="E131" s="8">
        <v>0.73888888888888882</v>
      </c>
      <c r="F131">
        <v>180.08350000000019</v>
      </c>
    </row>
    <row r="132" spans="1:6" x14ac:dyDescent="0.35">
      <c r="A132" s="6" t="s">
        <v>261</v>
      </c>
      <c r="B132" s="8">
        <v>0.89027777777777772</v>
      </c>
      <c r="C132">
        <v>1189.0335</v>
      </c>
      <c r="D132" t="s">
        <v>278</v>
      </c>
      <c r="E132" s="8">
        <v>0.73888888888888882</v>
      </c>
      <c r="F132">
        <v>166.87650000000031</v>
      </c>
    </row>
    <row r="133" spans="1:6" x14ac:dyDescent="0.35">
      <c r="A133" s="6" t="s">
        <v>262</v>
      </c>
      <c r="B133" s="8">
        <v>0.89097222222222217</v>
      </c>
      <c r="C133">
        <v>4867.2214999999997</v>
      </c>
      <c r="D133" t="s">
        <v>279</v>
      </c>
      <c r="E133" s="8">
        <v>0.73888888888888882</v>
      </c>
      <c r="F133">
        <v>187.62249999999972</v>
      </c>
    </row>
    <row r="134" spans="1:6" x14ac:dyDescent="0.35">
      <c r="A134" s="6" t="s">
        <v>263</v>
      </c>
      <c r="B134" s="8">
        <v>0.89097222222222217</v>
      </c>
      <c r="C134">
        <v>2181.1679999999997</v>
      </c>
      <c r="D134" t="s">
        <v>280</v>
      </c>
      <c r="E134" s="8">
        <v>0.73888888888888882</v>
      </c>
      <c r="F134">
        <v>224.62975000000006</v>
      </c>
    </row>
    <row r="135" spans="1:6" x14ac:dyDescent="0.35">
      <c r="A135" s="6" t="s">
        <v>335</v>
      </c>
      <c r="B135" s="8">
        <v>0.98333333333333339</v>
      </c>
      <c r="C135">
        <v>5254.3109999999997</v>
      </c>
      <c r="D135" t="s">
        <v>281</v>
      </c>
      <c r="E135" s="8">
        <v>0.74027777777777781</v>
      </c>
      <c r="F135">
        <v>224.13600000000019</v>
      </c>
    </row>
    <row r="136" spans="1:6" x14ac:dyDescent="0.35">
      <c r="A136" s="6" t="s">
        <v>336</v>
      </c>
      <c r="B136" s="8">
        <v>0.94791666666666663</v>
      </c>
      <c r="C136">
        <v>3554.9632500000002</v>
      </c>
      <c r="D136" t="s">
        <v>282</v>
      </c>
      <c r="E136" s="8">
        <v>0.84791666666666665</v>
      </c>
      <c r="F136">
        <v>2622.7547500000001</v>
      </c>
    </row>
    <row r="137" spans="1:6" x14ac:dyDescent="0.35">
      <c r="A137" s="6" t="s">
        <v>337</v>
      </c>
      <c r="B137" s="8">
        <v>0.94791666666666663</v>
      </c>
      <c r="C137">
        <v>2508.6237500000002</v>
      </c>
      <c r="D137" t="s">
        <v>283</v>
      </c>
      <c r="E137" s="8">
        <v>0.84861111111111109</v>
      </c>
      <c r="F137">
        <v>83.39774999999986</v>
      </c>
    </row>
    <row r="138" spans="1:6" x14ac:dyDescent="0.35">
      <c r="A138" s="6" t="s">
        <v>338</v>
      </c>
      <c r="B138" s="8">
        <v>0.94791666666666663</v>
      </c>
      <c r="C138">
        <v>3048.0427500000005</v>
      </c>
      <c r="D138" t="s">
        <v>284</v>
      </c>
      <c r="E138" s="8">
        <v>0.84861111111111109</v>
      </c>
      <c r="F138">
        <v>214.72799999999984</v>
      </c>
    </row>
    <row r="139" spans="1:6" x14ac:dyDescent="0.35">
      <c r="A139" s="6" t="s">
        <v>339</v>
      </c>
      <c r="B139" s="8">
        <v>0.94861111111111107</v>
      </c>
      <c r="C139">
        <v>1012.5427500000001</v>
      </c>
      <c r="D139" t="s">
        <v>285</v>
      </c>
      <c r="E139" s="8">
        <v>0.84930555555555554</v>
      </c>
      <c r="F139">
        <v>210.05349999999999</v>
      </c>
    </row>
    <row r="140" spans="1:6" x14ac:dyDescent="0.35">
      <c r="A140" s="6" t="s">
        <v>340</v>
      </c>
      <c r="B140" s="8">
        <v>0.94930555555555551</v>
      </c>
      <c r="C140">
        <v>2601.8670000000002</v>
      </c>
      <c r="D140" t="s">
        <v>286</v>
      </c>
      <c r="E140" s="8">
        <v>0.84930555555555554</v>
      </c>
      <c r="F140">
        <v>193.67425000000003</v>
      </c>
    </row>
    <row r="141" spans="1:6" x14ac:dyDescent="0.35">
      <c r="A141" s="6" t="s">
        <v>341</v>
      </c>
      <c r="B141" s="8">
        <v>0.94930555555555551</v>
      </c>
      <c r="C141">
        <v>3241.0955000000004</v>
      </c>
      <c r="D141" t="s">
        <v>287</v>
      </c>
      <c r="E141" s="8">
        <v>0.84930555555555554</v>
      </c>
      <c r="F141">
        <v>161.33425000000011</v>
      </c>
    </row>
    <row r="142" spans="1:6" x14ac:dyDescent="0.35">
      <c r="A142" s="6" t="s">
        <v>342</v>
      </c>
      <c r="B142" s="8">
        <v>0.99722222222222223</v>
      </c>
      <c r="C142">
        <v>5113.0367500000002</v>
      </c>
      <c r="D142" t="s">
        <v>288</v>
      </c>
      <c r="E142" s="8">
        <v>0.84930555555555554</v>
      </c>
      <c r="F142">
        <v>234.0947500000002</v>
      </c>
    </row>
    <row r="143" spans="1:6" x14ac:dyDescent="0.35">
      <c r="A143" s="6" t="s">
        <v>343</v>
      </c>
      <c r="B143" s="8">
        <v>0.99722222222222223</v>
      </c>
      <c r="C143">
        <v>3972.7957500000002</v>
      </c>
      <c r="D143" t="s">
        <v>289</v>
      </c>
      <c r="E143" s="8">
        <v>0.84999999999999987</v>
      </c>
      <c r="F143">
        <v>1289.5162500000001</v>
      </c>
    </row>
    <row r="144" spans="1:6" x14ac:dyDescent="0.35">
      <c r="A144" s="6" t="s">
        <v>344</v>
      </c>
      <c r="B144" s="8">
        <v>0.99791666666666656</v>
      </c>
      <c r="C144">
        <v>5810.5527499999998</v>
      </c>
      <c r="D144" t="s">
        <v>290</v>
      </c>
      <c r="E144" s="8">
        <v>0.84999999999999987</v>
      </c>
      <c r="F144">
        <v>1126.2584999999999</v>
      </c>
    </row>
    <row r="145" spans="1:6" x14ac:dyDescent="0.35">
      <c r="A145" s="6" t="s">
        <v>345</v>
      </c>
      <c r="B145" s="8">
        <v>0.99791666666666656</v>
      </c>
      <c r="C145">
        <v>4972.0877499999997</v>
      </c>
      <c r="D145" t="s">
        <v>291</v>
      </c>
      <c r="E145" s="8">
        <v>0.89166666666666661</v>
      </c>
      <c r="F145">
        <v>171.97974999999974</v>
      </c>
    </row>
    <row r="146" spans="1:6" x14ac:dyDescent="0.35">
      <c r="A146" s="6" t="s">
        <v>346</v>
      </c>
      <c r="B146" s="8">
        <v>0.99791666666666656</v>
      </c>
      <c r="C146">
        <v>5017.4017500000009</v>
      </c>
      <c r="D146" t="s">
        <v>292</v>
      </c>
      <c r="E146" s="8">
        <v>0.89166666666666661</v>
      </c>
      <c r="F146">
        <v>201.78375000000005</v>
      </c>
    </row>
    <row r="147" spans="1:6" x14ac:dyDescent="0.35">
      <c r="A147" s="6" t="s">
        <v>347</v>
      </c>
      <c r="B147" s="8">
        <v>1.0395833333333333</v>
      </c>
      <c r="C147">
        <v>2857.9777499999996</v>
      </c>
      <c r="D147" t="s">
        <v>293</v>
      </c>
      <c r="E147" s="8">
        <v>0.89236111111111116</v>
      </c>
      <c r="F147">
        <v>171.10799999999972</v>
      </c>
    </row>
    <row r="148" spans="1:6" x14ac:dyDescent="0.35">
      <c r="A148" s="6" t="s">
        <v>348</v>
      </c>
      <c r="B148" s="8">
        <v>1.0326388888888889</v>
      </c>
      <c r="C148">
        <v>5910.8267500000011</v>
      </c>
      <c r="D148" t="s">
        <v>294</v>
      </c>
      <c r="E148" s="8">
        <v>0.89236111111111116</v>
      </c>
      <c r="F148">
        <v>529.76899999999978</v>
      </c>
    </row>
    <row r="149" spans="1:6" x14ac:dyDescent="0.35">
      <c r="A149" s="6" t="s">
        <v>349</v>
      </c>
      <c r="B149" s="8">
        <v>1.0326388888888889</v>
      </c>
      <c r="C149">
        <v>6489.4912500000009</v>
      </c>
      <c r="D149" t="s">
        <v>295</v>
      </c>
      <c r="E149" s="8">
        <v>0.89305555555555549</v>
      </c>
      <c r="F149">
        <v>590.39724999999999</v>
      </c>
    </row>
    <row r="150" spans="1:6" x14ac:dyDescent="0.35">
      <c r="A150" s="6" t="s">
        <v>350</v>
      </c>
      <c r="B150" s="8">
        <v>1.0395833333333333</v>
      </c>
      <c r="C150">
        <v>6244.8647499999997</v>
      </c>
      <c r="D150" t="s">
        <v>296</v>
      </c>
      <c r="E150" s="8">
        <v>0.89374999999999993</v>
      </c>
      <c r="F150">
        <v>3002.5522500000006</v>
      </c>
    </row>
    <row r="151" spans="1:6" x14ac:dyDescent="0.35">
      <c r="A151" s="6" t="s">
        <v>351</v>
      </c>
      <c r="B151" s="8">
        <v>1.0340277777777778</v>
      </c>
      <c r="C151">
        <v>4324.5540000000001</v>
      </c>
      <c r="D151" s="6" t="s">
        <v>297</v>
      </c>
      <c r="E151" s="4">
        <v>0.95</v>
      </c>
      <c r="F151">
        <v>435.84650000000011</v>
      </c>
    </row>
    <row r="152" spans="1:6" x14ac:dyDescent="0.35">
      <c r="A152" s="6" t="s">
        <v>352</v>
      </c>
      <c r="B152" s="8">
        <v>1.0340277777777778</v>
      </c>
      <c r="C152">
        <v>5868.0839999999998</v>
      </c>
      <c r="D152" s="6" t="s">
        <v>298</v>
      </c>
      <c r="E152" s="4">
        <v>0.9506944444444444</v>
      </c>
      <c r="F152">
        <v>123.47400000000016</v>
      </c>
    </row>
    <row r="153" spans="1:6" x14ac:dyDescent="0.35">
      <c r="A153" s="6" t="s">
        <v>353</v>
      </c>
      <c r="B153" s="8">
        <v>1.1763888888888889</v>
      </c>
      <c r="C153">
        <v>5314.2862500000001</v>
      </c>
      <c r="D153" s="6" t="s">
        <v>299</v>
      </c>
      <c r="E153" s="4">
        <v>0.9506944444444444</v>
      </c>
      <c r="F153">
        <v>1113.9105</v>
      </c>
    </row>
    <row r="154" spans="1:6" x14ac:dyDescent="0.35">
      <c r="A154" s="6" t="s">
        <v>354</v>
      </c>
      <c r="B154" s="8">
        <v>1.0340277777777778</v>
      </c>
      <c r="C154">
        <v>5615.7772500000001</v>
      </c>
      <c r="D154" s="6" t="s">
        <v>300</v>
      </c>
      <c r="E154" s="4">
        <v>0.9506944444444444</v>
      </c>
      <c r="F154">
        <v>272.40225000000009</v>
      </c>
    </row>
    <row r="155" spans="1:6" x14ac:dyDescent="0.35">
      <c r="A155" s="6" t="s">
        <v>355</v>
      </c>
      <c r="B155" s="8">
        <v>1.1763888888888889</v>
      </c>
      <c r="C155">
        <v>5099.3610000000008</v>
      </c>
      <c r="D155" s="6" t="s">
        <v>301</v>
      </c>
      <c r="E155" s="4">
        <v>0.95138888888888884</v>
      </c>
      <c r="F155">
        <v>260.18700000000013</v>
      </c>
    </row>
    <row r="156" spans="1:6" x14ac:dyDescent="0.35">
      <c r="A156" s="6" t="s">
        <v>356</v>
      </c>
      <c r="B156" s="8">
        <v>1.1444444444444444</v>
      </c>
      <c r="C156">
        <v>3177.2657499999996</v>
      </c>
      <c r="D156" s="6" t="s">
        <v>302</v>
      </c>
      <c r="E156" s="4">
        <v>0.95138888888888884</v>
      </c>
      <c r="F156">
        <v>644.67024999999967</v>
      </c>
    </row>
    <row r="157" spans="1:6" x14ac:dyDescent="0.35">
      <c r="A157" s="6" t="s">
        <v>357</v>
      </c>
      <c r="B157" s="8">
        <v>1.1444444444444444</v>
      </c>
      <c r="C157">
        <v>6739.9162500000011</v>
      </c>
      <c r="D157" s="6" t="s">
        <v>303</v>
      </c>
      <c r="E157" s="4">
        <v>0.95208333333333328</v>
      </c>
      <c r="F157">
        <v>2399.73425</v>
      </c>
    </row>
    <row r="158" spans="1:6" x14ac:dyDescent="0.35">
      <c r="A158" s="6" t="s">
        <v>358</v>
      </c>
      <c r="B158" s="8">
        <v>1.1444444444444444</v>
      </c>
      <c r="C158">
        <v>3304.0997499999999</v>
      </c>
      <c r="D158" s="6" t="s">
        <v>304</v>
      </c>
      <c r="E158" s="4">
        <v>0.95277777777777772</v>
      </c>
      <c r="F158">
        <v>231.30225000000019</v>
      </c>
    </row>
    <row r="159" spans="1:6" x14ac:dyDescent="0.35">
      <c r="A159" s="6" t="s">
        <v>359</v>
      </c>
      <c r="B159" s="8">
        <v>1.1444444444444444</v>
      </c>
      <c r="C159">
        <v>5254.1844999999994</v>
      </c>
      <c r="D159" s="6" t="s">
        <v>305</v>
      </c>
      <c r="E159" s="4">
        <v>1.0395833333333333</v>
      </c>
      <c r="F159">
        <v>176.82399999999984</v>
      </c>
    </row>
    <row r="160" spans="1:6" x14ac:dyDescent="0.35">
      <c r="A160" s="6" t="s">
        <v>360</v>
      </c>
      <c r="B160" s="8">
        <v>1.1868055555555557</v>
      </c>
      <c r="C160">
        <v>4248.5815000000002</v>
      </c>
      <c r="D160" s="6" t="s">
        <v>306</v>
      </c>
      <c r="E160" s="4">
        <v>1</v>
      </c>
      <c r="F160">
        <v>121.44624999999996</v>
      </c>
    </row>
    <row r="161" spans="1:6" x14ac:dyDescent="0.35">
      <c r="A161" s="6" t="s">
        <v>361</v>
      </c>
      <c r="B161" s="8">
        <v>1.1868055555555557</v>
      </c>
      <c r="C161">
        <v>4611.076</v>
      </c>
      <c r="D161" s="6" t="s">
        <v>307</v>
      </c>
      <c r="E161" s="4">
        <v>1</v>
      </c>
      <c r="F161">
        <v>1514.2392500000001</v>
      </c>
    </row>
    <row r="162" spans="1:6" x14ac:dyDescent="0.35">
      <c r="A162" s="6" t="s">
        <v>362</v>
      </c>
      <c r="B162" s="8">
        <v>1.1868055555555557</v>
      </c>
      <c r="C162">
        <v>3263.3442500000001</v>
      </c>
      <c r="D162" s="6" t="s">
        <v>308</v>
      </c>
      <c r="E162" s="4">
        <v>1.0006944444444446</v>
      </c>
      <c r="F162">
        <v>259.01900000000023</v>
      </c>
    </row>
    <row r="163" spans="1:6" x14ac:dyDescent="0.35">
      <c r="A163" s="6" t="s">
        <v>363</v>
      </c>
      <c r="B163" s="8">
        <v>1.1875</v>
      </c>
      <c r="C163">
        <v>3778.5519999999997</v>
      </c>
      <c r="D163" s="6" t="s">
        <v>309</v>
      </c>
      <c r="E163" s="4">
        <v>1.0013888888888889</v>
      </c>
      <c r="F163">
        <v>1836.7914999999998</v>
      </c>
    </row>
    <row r="164" spans="1:6" x14ac:dyDescent="0.35">
      <c r="A164" s="6" t="s">
        <v>364</v>
      </c>
      <c r="B164" s="8">
        <v>1.1875</v>
      </c>
      <c r="C164">
        <v>2092.5370000000003</v>
      </c>
      <c r="D164" s="6" t="s">
        <v>310</v>
      </c>
      <c r="E164" s="4">
        <v>1.0013888888888889</v>
      </c>
      <c r="F164">
        <v>212.67475000000013</v>
      </c>
    </row>
    <row r="165" spans="1:6" x14ac:dyDescent="0.35">
      <c r="A165" s="6" t="s">
        <v>365</v>
      </c>
      <c r="B165" s="8">
        <v>1.1881944444444443</v>
      </c>
      <c r="C165">
        <v>2556.4652500000002</v>
      </c>
      <c r="D165" s="6" t="s">
        <v>311</v>
      </c>
      <c r="E165" s="4">
        <v>1.0013888888888889</v>
      </c>
      <c r="F165">
        <v>218.59050000000002</v>
      </c>
    </row>
    <row r="166" spans="1:6" x14ac:dyDescent="0.35">
      <c r="D166" s="6" t="s">
        <v>312</v>
      </c>
      <c r="E166" s="4">
        <v>1.0013888888888889</v>
      </c>
      <c r="F166">
        <v>144.3432499999999</v>
      </c>
    </row>
    <row r="167" spans="1:6" x14ac:dyDescent="0.35">
      <c r="D167" s="6" t="s">
        <v>313</v>
      </c>
      <c r="E167" s="4">
        <v>1.0354166666666667</v>
      </c>
      <c r="F167">
        <v>1318.65075</v>
      </c>
    </row>
    <row r="168" spans="1:6" x14ac:dyDescent="0.35">
      <c r="D168" s="6" t="s">
        <v>314</v>
      </c>
      <c r="E168" s="4">
        <v>1.0354166666666667</v>
      </c>
      <c r="F168">
        <v>94.570999999999913</v>
      </c>
    </row>
    <row r="169" spans="1:6" x14ac:dyDescent="0.35">
      <c r="D169" s="6" t="s">
        <v>315</v>
      </c>
      <c r="E169" s="4">
        <v>1.0354166666666667</v>
      </c>
      <c r="F169">
        <v>149.74250000000006</v>
      </c>
    </row>
    <row r="170" spans="1:6" x14ac:dyDescent="0.35">
      <c r="D170" s="6" t="s">
        <v>316</v>
      </c>
      <c r="E170" s="4">
        <v>1.0361111111111112</v>
      </c>
      <c r="F170">
        <v>275.1574999999998</v>
      </c>
    </row>
    <row r="171" spans="1:6" x14ac:dyDescent="0.35">
      <c r="D171" s="6" t="s">
        <v>317</v>
      </c>
      <c r="E171" s="4">
        <v>1.0361111111111112</v>
      </c>
      <c r="F171">
        <v>1175.4447500000001</v>
      </c>
    </row>
    <row r="172" spans="1:6" x14ac:dyDescent="0.35">
      <c r="D172" s="6" t="s">
        <v>318</v>
      </c>
      <c r="E172" s="4">
        <v>1.0361111111111112</v>
      </c>
      <c r="F172">
        <v>237.34225000000015</v>
      </c>
    </row>
    <row r="173" spans="1:6" x14ac:dyDescent="0.35">
      <c r="D173" s="6" t="s">
        <v>319</v>
      </c>
      <c r="E173" s="4">
        <v>1.0361111111111112</v>
      </c>
      <c r="F173">
        <v>198.01024999999981</v>
      </c>
    </row>
    <row r="174" spans="1:6" x14ac:dyDescent="0.35">
      <c r="D174" s="6" t="s">
        <v>320</v>
      </c>
      <c r="E174" s="4">
        <v>1.0361111111111112</v>
      </c>
      <c r="F174">
        <v>205.67874999999981</v>
      </c>
    </row>
  </sheetData>
  <mergeCells count="2">
    <mergeCell ref="A1:C1"/>
    <mergeCell ref="D1:F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Control 9</vt:lpstr>
      <vt:lpstr>Auxin 9</vt:lpstr>
      <vt:lpstr>Control 13</vt:lpstr>
      <vt:lpstr>Auxin 13</vt:lpstr>
      <vt:lpstr>Control 20</vt:lpstr>
      <vt:lpstr>Auxin 20</vt:lpstr>
      <vt:lpstr>Control 22</vt:lpstr>
      <vt:lpstr>Auxin 22</vt:lpstr>
      <vt:lpstr>All data</vt:lpstr>
      <vt:lpstr>Grouped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Castiglioni, M.V. (Victoria)</dc:creator>
  <cp:lastModifiedBy>Mike Boxem</cp:lastModifiedBy>
  <dcterms:created xsi:type="dcterms:W3CDTF">2019-11-11T13:52:04Z</dcterms:created>
  <dcterms:modified xsi:type="dcterms:W3CDTF">2020-08-18T12:09:05Z</dcterms:modified>
</cp:coreProperties>
</file>